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191\OneDrive - Dufferin-Peel Catholic District School Board\KoC\Website\Members\"/>
    </mc:Choice>
  </mc:AlternateContent>
  <bookViews>
    <workbookView xWindow="0" yWindow="0" windowWidth="23040" windowHeight="10188"/>
  </bookViews>
  <sheets>
    <sheet name="Phone List" sheetId="1" r:id="rId1"/>
  </sheets>
  <definedNames>
    <definedName name="_xlnm._FilterDatabase" localSheetId="0" hidden="1">'Phone List'!$A$3:$V$244</definedName>
    <definedName name="_xlnm.Print_Area" localSheetId="0">'Phone List'!$A$1:$N$250</definedName>
    <definedName name="_xlnm.Print_Titles" localSheetId="0">'Phone List'!$30:$30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8" i="1" l="1"/>
  <c r="P83" i="1" l="1"/>
  <c r="Q83" i="1"/>
  <c r="R83" i="1"/>
  <c r="S83" i="1"/>
  <c r="T83" i="1"/>
  <c r="U83" i="1"/>
  <c r="P46" i="1" l="1"/>
  <c r="Q46" i="1"/>
  <c r="R46" i="1"/>
  <c r="S46" i="1"/>
  <c r="T46" i="1"/>
  <c r="U46" i="1"/>
  <c r="P107" i="1" l="1"/>
  <c r="Q107" i="1"/>
  <c r="R107" i="1"/>
  <c r="S107" i="1"/>
  <c r="T107" i="1"/>
  <c r="U107" i="1"/>
  <c r="G175" i="1" l="1"/>
  <c r="P161" i="1"/>
  <c r="Q161" i="1"/>
  <c r="R161" i="1"/>
  <c r="S161" i="1"/>
  <c r="T161" i="1"/>
  <c r="U161" i="1"/>
  <c r="P45" i="1"/>
  <c r="Q45" i="1"/>
  <c r="R45" i="1"/>
  <c r="S45" i="1"/>
  <c r="T45" i="1"/>
  <c r="U45" i="1"/>
  <c r="P81" i="1"/>
  <c r="Q81" i="1"/>
  <c r="R81" i="1"/>
  <c r="S81" i="1"/>
  <c r="T81" i="1"/>
  <c r="U81" i="1"/>
  <c r="P108" i="1"/>
  <c r="Q108" i="1"/>
  <c r="R108" i="1"/>
  <c r="S108" i="1"/>
  <c r="T108" i="1"/>
  <c r="U108" i="1"/>
  <c r="P125" i="1"/>
  <c r="Q125" i="1"/>
  <c r="R125" i="1"/>
  <c r="S125" i="1"/>
  <c r="T125" i="1"/>
  <c r="U125" i="1"/>
  <c r="H177" i="1" l="1"/>
  <c r="H175" i="1"/>
  <c r="G176" i="1"/>
  <c r="P132" i="1"/>
  <c r="Q132" i="1"/>
  <c r="R132" i="1"/>
  <c r="S132" i="1"/>
  <c r="T132" i="1"/>
  <c r="U132" i="1"/>
  <c r="H179" i="1" l="1"/>
  <c r="H180" i="1" s="1"/>
  <c r="G180" i="1" s="1"/>
  <c r="P126" i="1"/>
  <c r="Q126" i="1"/>
  <c r="R126" i="1"/>
  <c r="S126" i="1"/>
  <c r="T126" i="1"/>
  <c r="U126" i="1"/>
  <c r="G179" i="1" l="1"/>
  <c r="G177" i="1"/>
  <c r="P137" i="1"/>
  <c r="Q137" i="1"/>
  <c r="R137" i="1"/>
  <c r="S137" i="1"/>
  <c r="T137" i="1"/>
  <c r="U137" i="1"/>
  <c r="P150" i="1"/>
  <c r="Q150" i="1"/>
  <c r="R150" i="1"/>
  <c r="S150" i="1"/>
  <c r="T150" i="1"/>
  <c r="U150" i="1"/>
  <c r="P88" i="1"/>
  <c r="Q88" i="1"/>
  <c r="R88" i="1"/>
  <c r="S88" i="1"/>
  <c r="T88" i="1"/>
  <c r="U88" i="1"/>
  <c r="P97" i="1" l="1"/>
  <c r="Q97" i="1"/>
  <c r="R97" i="1"/>
  <c r="S97" i="1"/>
  <c r="T97" i="1"/>
  <c r="U97" i="1"/>
  <c r="P100" i="1" l="1"/>
  <c r="Q100" i="1"/>
  <c r="R100" i="1"/>
  <c r="S100" i="1"/>
  <c r="T100" i="1"/>
  <c r="U100" i="1"/>
  <c r="P51" i="1" l="1"/>
  <c r="Q51" i="1"/>
  <c r="R51" i="1"/>
  <c r="S51" i="1"/>
  <c r="T51" i="1"/>
  <c r="U51" i="1"/>
  <c r="P173" i="1"/>
  <c r="Q173" i="1"/>
  <c r="R173" i="1"/>
  <c r="S173" i="1"/>
  <c r="T173" i="1"/>
  <c r="U173" i="1"/>
  <c r="P103" i="1"/>
  <c r="Q103" i="1"/>
  <c r="R103" i="1"/>
  <c r="S103" i="1"/>
  <c r="T103" i="1"/>
  <c r="U103" i="1"/>
  <c r="P167" i="1" l="1"/>
  <c r="Q167" i="1"/>
  <c r="R167" i="1"/>
  <c r="S167" i="1"/>
  <c r="T167" i="1"/>
  <c r="U167" i="1"/>
  <c r="P128" i="1" l="1"/>
  <c r="Q128" i="1"/>
  <c r="R128" i="1"/>
  <c r="S128" i="1"/>
  <c r="T128" i="1"/>
  <c r="U128" i="1"/>
  <c r="P49" i="1"/>
  <c r="Q49" i="1"/>
  <c r="R49" i="1"/>
  <c r="S49" i="1"/>
  <c r="T49" i="1"/>
  <c r="U49" i="1"/>
  <c r="P127" i="1" l="1"/>
  <c r="Q127" i="1"/>
  <c r="R127" i="1"/>
  <c r="S127" i="1"/>
  <c r="T127" i="1"/>
  <c r="U127" i="1"/>
  <c r="Q177" i="1"/>
  <c r="R177" i="1"/>
  <c r="S177" i="1"/>
  <c r="T177" i="1"/>
  <c r="U177" i="1"/>
  <c r="P177" i="1"/>
  <c r="T172" i="1"/>
  <c r="T171" i="1"/>
  <c r="T170" i="1"/>
  <c r="T169" i="1"/>
  <c r="T168" i="1"/>
  <c r="T166" i="1"/>
  <c r="T165" i="1"/>
  <c r="T164" i="1"/>
  <c r="T163" i="1"/>
  <c r="T162" i="1"/>
  <c r="T160" i="1"/>
  <c r="T159" i="1"/>
  <c r="T158" i="1"/>
  <c r="T156" i="1"/>
  <c r="T155" i="1"/>
  <c r="T154" i="1"/>
  <c r="T153" i="1"/>
  <c r="T152" i="1"/>
  <c r="T151" i="1"/>
  <c r="T149" i="1"/>
  <c r="T148" i="1"/>
  <c r="T147" i="1"/>
  <c r="T146" i="1"/>
  <c r="T145" i="1"/>
  <c r="T144" i="1"/>
  <c r="T143" i="1"/>
  <c r="T142" i="1"/>
  <c r="T141" i="1"/>
  <c r="T139" i="1"/>
  <c r="T138" i="1"/>
  <c r="T135" i="1"/>
  <c r="T134" i="1"/>
  <c r="T133" i="1"/>
  <c r="T131" i="1"/>
  <c r="T130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6" i="1"/>
  <c r="T104" i="1"/>
  <c r="T102" i="1"/>
  <c r="T101" i="1"/>
  <c r="T99" i="1"/>
  <c r="T98" i="1"/>
  <c r="T96" i="1"/>
  <c r="T95" i="1"/>
  <c r="T94" i="1"/>
  <c r="T93" i="1"/>
  <c r="T92" i="1"/>
  <c r="T91" i="1"/>
  <c r="T90" i="1"/>
  <c r="T89" i="1"/>
  <c r="T87" i="1"/>
  <c r="T86" i="1"/>
  <c r="T85" i="1"/>
  <c r="T84" i="1"/>
  <c r="T82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44" i="1"/>
  <c r="T43" i="1"/>
  <c r="T42" i="1"/>
  <c r="T41" i="1"/>
  <c r="T40" i="1"/>
  <c r="T36" i="1"/>
  <c r="T35" i="1"/>
  <c r="U172" i="1"/>
  <c r="S172" i="1"/>
  <c r="R172" i="1"/>
  <c r="U171" i="1"/>
  <c r="S171" i="1"/>
  <c r="R171" i="1"/>
  <c r="U170" i="1"/>
  <c r="S170" i="1"/>
  <c r="R170" i="1"/>
  <c r="U169" i="1"/>
  <c r="S169" i="1"/>
  <c r="R169" i="1"/>
  <c r="U168" i="1"/>
  <c r="S168" i="1"/>
  <c r="R168" i="1"/>
  <c r="U166" i="1"/>
  <c r="S166" i="1"/>
  <c r="R166" i="1"/>
  <c r="U165" i="1"/>
  <c r="S165" i="1"/>
  <c r="R165" i="1"/>
  <c r="U164" i="1"/>
  <c r="S164" i="1"/>
  <c r="R164" i="1"/>
  <c r="U163" i="1"/>
  <c r="S163" i="1"/>
  <c r="R163" i="1"/>
  <c r="U162" i="1"/>
  <c r="S162" i="1"/>
  <c r="R162" i="1"/>
  <c r="U160" i="1"/>
  <c r="S160" i="1"/>
  <c r="R160" i="1"/>
  <c r="U159" i="1"/>
  <c r="S159" i="1"/>
  <c r="R159" i="1"/>
  <c r="U158" i="1"/>
  <c r="S158" i="1"/>
  <c r="R158" i="1"/>
  <c r="U156" i="1"/>
  <c r="S156" i="1"/>
  <c r="R156" i="1"/>
  <c r="U155" i="1"/>
  <c r="S155" i="1"/>
  <c r="R155" i="1"/>
  <c r="U154" i="1"/>
  <c r="S154" i="1"/>
  <c r="R154" i="1"/>
  <c r="U153" i="1"/>
  <c r="S153" i="1"/>
  <c r="R153" i="1"/>
  <c r="U152" i="1"/>
  <c r="S152" i="1"/>
  <c r="R152" i="1"/>
  <c r="U151" i="1"/>
  <c r="S151" i="1"/>
  <c r="R151" i="1"/>
  <c r="U149" i="1"/>
  <c r="S149" i="1"/>
  <c r="R149" i="1"/>
  <c r="U148" i="1"/>
  <c r="S148" i="1"/>
  <c r="R148" i="1"/>
  <c r="U147" i="1"/>
  <c r="S147" i="1"/>
  <c r="R147" i="1"/>
  <c r="U146" i="1"/>
  <c r="S146" i="1"/>
  <c r="R146" i="1"/>
  <c r="U145" i="1"/>
  <c r="S145" i="1"/>
  <c r="R145" i="1"/>
  <c r="U144" i="1"/>
  <c r="S144" i="1"/>
  <c r="R144" i="1"/>
  <c r="U143" i="1"/>
  <c r="S143" i="1"/>
  <c r="R143" i="1"/>
  <c r="U142" i="1"/>
  <c r="S142" i="1"/>
  <c r="R142" i="1"/>
  <c r="U141" i="1"/>
  <c r="S141" i="1"/>
  <c r="R141" i="1"/>
  <c r="U139" i="1"/>
  <c r="S139" i="1"/>
  <c r="R139" i="1"/>
  <c r="U138" i="1"/>
  <c r="S138" i="1"/>
  <c r="R138" i="1"/>
  <c r="U135" i="1"/>
  <c r="S135" i="1"/>
  <c r="R135" i="1"/>
  <c r="U134" i="1"/>
  <c r="S134" i="1"/>
  <c r="R134" i="1"/>
  <c r="U133" i="1"/>
  <c r="S133" i="1"/>
  <c r="R133" i="1"/>
  <c r="U131" i="1"/>
  <c r="S131" i="1"/>
  <c r="R131" i="1"/>
  <c r="U130" i="1"/>
  <c r="S130" i="1"/>
  <c r="R130" i="1"/>
  <c r="U124" i="1"/>
  <c r="S124" i="1"/>
  <c r="R124" i="1"/>
  <c r="U123" i="1"/>
  <c r="S123" i="1"/>
  <c r="R123" i="1"/>
  <c r="U122" i="1"/>
  <c r="S122" i="1"/>
  <c r="R122" i="1"/>
  <c r="U121" i="1"/>
  <c r="S121" i="1"/>
  <c r="R121" i="1"/>
  <c r="U120" i="1"/>
  <c r="S120" i="1"/>
  <c r="R120" i="1"/>
  <c r="U119" i="1"/>
  <c r="S119" i="1"/>
  <c r="R119" i="1"/>
  <c r="U118" i="1"/>
  <c r="S118" i="1"/>
  <c r="R118" i="1"/>
  <c r="U117" i="1"/>
  <c r="S117" i="1"/>
  <c r="R117" i="1"/>
  <c r="U116" i="1"/>
  <c r="S116" i="1"/>
  <c r="R116" i="1"/>
  <c r="U115" i="1"/>
  <c r="S115" i="1"/>
  <c r="R115" i="1"/>
  <c r="U114" i="1"/>
  <c r="S114" i="1"/>
  <c r="R114" i="1"/>
  <c r="U113" i="1"/>
  <c r="S113" i="1"/>
  <c r="R113" i="1"/>
  <c r="U112" i="1"/>
  <c r="S112" i="1"/>
  <c r="R112" i="1"/>
  <c r="U111" i="1"/>
  <c r="S111" i="1"/>
  <c r="R111" i="1"/>
  <c r="U110" i="1"/>
  <c r="S110" i="1"/>
  <c r="R110" i="1"/>
  <c r="U109" i="1"/>
  <c r="S109" i="1"/>
  <c r="R109" i="1"/>
  <c r="U106" i="1"/>
  <c r="S106" i="1"/>
  <c r="R106" i="1"/>
  <c r="U104" i="1"/>
  <c r="S104" i="1"/>
  <c r="R104" i="1"/>
  <c r="U102" i="1"/>
  <c r="S102" i="1"/>
  <c r="R102" i="1"/>
  <c r="U101" i="1"/>
  <c r="S101" i="1"/>
  <c r="R101" i="1"/>
  <c r="U99" i="1"/>
  <c r="S99" i="1"/>
  <c r="R99" i="1"/>
  <c r="U98" i="1"/>
  <c r="S98" i="1"/>
  <c r="R98" i="1"/>
  <c r="U96" i="1"/>
  <c r="S96" i="1"/>
  <c r="R96" i="1"/>
  <c r="U95" i="1"/>
  <c r="S95" i="1"/>
  <c r="R95" i="1"/>
  <c r="U94" i="1"/>
  <c r="S94" i="1"/>
  <c r="R94" i="1"/>
  <c r="U93" i="1"/>
  <c r="S93" i="1"/>
  <c r="R93" i="1"/>
  <c r="U92" i="1"/>
  <c r="S92" i="1"/>
  <c r="R92" i="1"/>
  <c r="U91" i="1"/>
  <c r="S91" i="1"/>
  <c r="R91" i="1"/>
  <c r="U90" i="1"/>
  <c r="S90" i="1"/>
  <c r="R90" i="1"/>
  <c r="U89" i="1"/>
  <c r="S89" i="1"/>
  <c r="R89" i="1"/>
  <c r="U87" i="1"/>
  <c r="S87" i="1"/>
  <c r="R87" i="1"/>
  <c r="U86" i="1"/>
  <c r="S86" i="1"/>
  <c r="R86" i="1"/>
  <c r="U85" i="1"/>
  <c r="S85" i="1"/>
  <c r="R85" i="1"/>
  <c r="U84" i="1"/>
  <c r="S84" i="1"/>
  <c r="R84" i="1"/>
  <c r="U82" i="1"/>
  <c r="S82" i="1"/>
  <c r="R82" i="1"/>
  <c r="U80" i="1"/>
  <c r="S80" i="1"/>
  <c r="R80" i="1"/>
  <c r="U79" i="1"/>
  <c r="S79" i="1"/>
  <c r="R79" i="1"/>
  <c r="U78" i="1"/>
  <c r="S78" i="1"/>
  <c r="R78" i="1"/>
  <c r="U77" i="1"/>
  <c r="S77" i="1"/>
  <c r="R77" i="1"/>
  <c r="U76" i="1"/>
  <c r="S76" i="1"/>
  <c r="R76" i="1"/>
  <c r="U75" i="1"/>
  <c r="S75" i="1"/>
  <c r="R75" i="1"/>
  <c r="U74" i="1"/>
  <c r="S74" i="1"/>
  <c r="R74" i="1"/>
  <c r="U73" i="1"/>
  <c r="S73" i="1"/>
  <c r="R73" i="1"/>
  <c r="U72" i="1"/>
  <c r="S72" i="1"/>
  <c r="R72" i="1"/>
  <c r="U71" i="1"/>
  <c r="S71" i="1"/>
  <c r="R71" i="1"/>
  <c r="U70" i="1"/>
  <c r="S70" i="1"/>
  <c r="R70" i="1"/>
  <c r="U69" i="1"/>
  <c r="S69" i="1"/>
  <c r="R69" i="1"/>
  <c r="U68" i="1"/>
  <c r="S68" i="1"/>
  <c r="R68" i="1"/>
  <c r="U67" i="1"/>
  <c r="S67" i="1"/>
  <c r="R67" i="1"/>
  <c r="U66" i="1"/>
  <c r="S66" i="1"/>
  <c r="R66" i="1"/>
  <c r="U65" i="1"/>
  <c r="S65" i="1"/>
  <c r="R65" i="1"/>
  <c r="U64" i="1"/>
  <c r="S64" i="1"/>
  <c r="R64" i="1"/>
  <c r="U63" i="1"/>
  <c r="S63" i="1"/>
  <c r="R63" i="1"/>
  <c r="U62" i="1"/>
  <c r="S62" i="1"/>
  <c r="R62" i="1"/>
  <c r="U61" i="1"/>
  <c r="S61" i="1"/>
  <c r="R61" i="1"/>
  <c r="U60" i="1"/>
  <c r="S60" i="1"/>
  <c r="R60" i="1"/>
  <c r="U59" i="1"/>
  <c r="S59" i="1"/>
  <c r="R59" i="1"/>
  <c r="U58" i="1"/>
  <c r="S58" i="1"/>
  <c r="R58" i="1"/>
  <c r="U57" i="1"/>
  <c r="S57" i="1"/>
  <c r="R57" i="1"/>
  <c r="U56" i="1"/>
  <c r="S56" i="1"/>
  <c r="R56" i="1"/>
  <c r="U55" i="1"/>
  <c r="S55" i="1"/>
  <c r="R55" i="1"/>
  <c r="U54" i="1"/>
  <c r="S54" i="1"/>
  <c r="R54" i="1"/>
  <c r="U53" i="1"/>
  <c r="S53" i="1"/>
  <c r="R53" i="1"/>
  <c r="U52" i="1"/>
  <c r="S52" i="1"/>
  <c r="R52" i="1"/>
  <c r="U44" i="1"/>
  <c r="S44" i="1"/>
  <c r="R44" i="1"/>
  <c r="U43" i="1"/>
  <c r="S43" i="1"/>
  <c r="R43" i="1"/>
  <c r="U42" i="1"/>
  <c r="S42" i="1"/>
  <c r="R42" i="1"/>
  <c r="U41" i="1"/>
  <c r="S41" i="1"/>
  <c r="R41" i="1"/>
  <c r="U40" i="1"/>
  <c r="S40" i="1"/>
  <c r="R40" i="1"/>
  <c r="U36" i="1"/>
  <c r="S36" i="1"/>
  <c r="R36" i="1"/>
  <c r="U35" i="1"/>
  <c r="S35" i="1"/>
  <c r="R35" i="1"/>
  <c r="Q172" i="1"/>
  <c r="Q171" i="1"/>
  <c r="Q170" i="1"/>
  <c r="Q169" i="1"/>
  <c r="Q168" i="1"/>
  <c r="Q166" i="1"/>
  <c r="Q165" i="1"/>
  <c r="Q164" i="1"/>
  <c r="Q163" i="1"/>
  <c r="Q162" i="1"/>
  <c r="Q160" i="1"/>
  <c r="Q159" i="1"/>
  <c r="Q158" i="1"/>
  <c r="Q156" i="1"/>
  <c r="Q155" i="1"/>
  <c r="Q154" i="1"/>
  <c r="Q153" i="1"/>
  <c r="Q152" i="1"/>
  <c r="Q151" i="1"/>
  <c r="Q149" i="1"/>
  <c r="Q148" i="1"/>
  <c r="Q147" i="1"/>
  <c r="Q146" i="1"/>
  <c r="Q145" i="1"/>
  <c r="Q144" i="1"/>
  <c r="Q143" i="1"/>
  <c r="Q142" i="1"/>
  <c r="Q141" i="1"/>
  <c r="Q139" i="1"/>
  <c r="Q138" i="1"/>
  <c r="Q135" i="1"/>
  <c r="Q134" i="1"/>
  <c r="Q133" i="1"/>
  <c r="Q131" i="1"/>
  <c r="Q130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6" i="1"/>
  <c r="Q104" i="1"/>
  <c r="Q102" i="1"/>
  <c r="Q101" i="1"/>
  <c r="Q99" i="1"/>
  <c r="Q98" i="1"/>
  <c r="Q96" i="1"/>
  <c r="Q95" i="1"/>
  <c r="Q94" i="1"/>
  <c r="Q93" i="1"/>
  <c r="Q92" i="1"/>
  <c r="Q91" i="1"/>
  <c r="Q90" i="1"/>
  <c r="Q89" i="1"/>
  <c r="Q87" i="1"/>
  <c r="Q86" i="1"/>
  <c r="Q85" i="1"/>
  <c r="Q84" i="1"/>
  <c r="Q82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44" i="1"/>
  <c r="Q43" i="1"/>
  <c r="Q42" i="1"/>
  <c r="Q41" i="1"/>
  <c r="Q40" i="1"/>
  <c r="Q36" i="1"/>
  <c r="Q35" i="1"/>
  <c r="P172" i="1"/>
  <c r="P171" i="1"/>
  <c r="P170" i="1"/>
  <c r="P169" i="1"/>
  <c r="P168" i="1"/>
  <c r="P166" i="1"/>
  <c r="P165" i="1"/>
  <c r="P164" i="1"/>
  <c r="P163" i="1"/>
  <c r="P162" i="1"/>
  <c r="P160" i="1"/>
  <c r="P159" i="1"/>
  <c r="P158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39" i="1"/>
  <c r="P138" i="1"/>
  <c r="P135" i="1"/>
  <c r="P134" i="1"/>
  <c r="P133" i="1"/>
  <c r="P131" i="1"/>
  <c r="P130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6" i="1"/>
  <c r="P104" i="1"/>
  <c r="P102" i="1"/>
  <c r="P101" i="1"/>
  <c r="P99" i="1"/>
  <c r="P98" i="1"/>
  <c r="P96" i="1"/>
  <c r="P95" i="1"/>
  <c r="P94" i="1"/>
  <c r="P93" i="1"/>
  <c r="P92" i="1"/>
  <c r="P91" i="1"/>
  <c r="P90" i="1"/>
  <c r="P89" i="1"/>
  <c r="P87" i="1"/>
  <c r="P86" i="1"/>
  <c r="P85" i="1"/>
  <c r="P84" i="1"/>
  <c r="P82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44" i="1"/>
  <c r="P43" i="1"/>
  <c r="P42" i="1"/>
  <c r="P41" i="1"/>
  <c r="P40" i="1"/>
  <c r="P36" i="1"/>
  <c r="P35" i="1"/>
  <c r="R175" i="1" l="1"/>
  <c r="T175" i="1"/>
  <c r="P175" i="1"/>
  <c r="U175" i="1"/>
  <c r="S175" i="1"/>
  <c r="Q175" i="1"/>
  <c r="R181" i="1" l="1"/>
  <c r="T181" i="1"/>
  <c r="S181" i="1"/>
  <c r="S183" i="1"/>
  <c r="P181" i="1"/>
  <c r="Q181" i="1"/>
  <c r="U176" i="1"/>
  <c r="P176" i="1"/>
  <c r="U181" i="1"/>
  <c r="V175" i="1"/>
  <c r="P182" i="1"/>
  <c r="U183" i="1"/>
  <c r="T182" i="1"/>
  <c r="Q176" i="1"/>
  <c r="R182" i="1"/>
  <c r="Q183" i="1"/>
  <c r="T176" i="1"/>
  <c r="S176" i="1"/>
  <c r="R176" i="1"/>
  <c r="V183" i="1" l="1"/>
  <c r="V182" i="1"/>
  <c r="V176" i="1"/>
</calcChain>
</file>

<file path=xl/sharedStrings.xml><?xml version="1.0" encoding="utf-8"?>
<sst xmlns="http://schemas.openxmlformats.org/spreadsheetml/2006/main" count="2069" uniqueCount="1215">
  <si>
    <t>K of C - Our Lady of Peace Council #8668</t>
  </si>
  <si>
    <t>Phone List</t>
  </si>
  <si>
    <t>Mbr #</t>
  </si>
  <si>
    <t>Degree</t>
  </si>
  <si>
    <t>Surname</t>
  </si>
  <si>
    <t>Firstname</t>
  </si>
  <si>
    <t>Phone No.</t>
  </si>
  <si>
    <t>Email Address</t>
  </si>
  <si>
    <t>Street Address</t>
  </si>
  <si>
    <t>Postal Code</t>
  </si>
  <si>
    <t xml:space="preserve">Grand Knight   </t>
  </si>
  <si>
    <t>3rd</t>
  </si>
  <si>
    <t>Cabri</t>
  </si>
  <si>
    <t xml:space="preserve">Fred </t>
  </si>
  <si>
    <t>Joan</t>
  </si>
  <si>
    <t>905 608 1490</t>
  </si>
  <si>
    <t>acabri@rogers.com</t>
  </si>
  <si>
    <t xml:space="preserve">55 - 2199 Burnhamthorpe Rd W             </t>
  </si>
  <si>
    <t>L5L 5M7</t>
  </si>
  <si>
    <t xml:space="preserve">Deputy G.K.      </t>
  </si>
  <si>
    <t>Ferrell</t>
  </si>
  <si>
    <t>Wayne</t>
  </si>
  <si>
    <t>Constance</t>
  </si>
  <si>
    <t>905 607 5981</t>
  </si>
  <si>
    <t>wayne.ferrell@sympatico.ca</t>
  </si>
  <si>
    <t>3439 Drummond Rd</t>
  </si>
  <si>
    <t>L5L 4H3</t>
  </si>
  <si>
    <t xml:space="preserve">Chaplain            </t>
  </si>
  <si>
    <t xml:space="preserve">Chancellor         </t>
  </si>
  <si>
    <t>Da Gama Rose</t>
  </si>
  <si>
    <t>Renaud</t>
  </si>
  <si>
    <t>Maria</t>
  </si>
  <si>
    <t>905 820 5299</t>
  </si>
  <si>
    <t>L5L 1Z5</t>
  </si>
  <si>
    <t xml:space="preserve">Recorder           </t>
  </si>
  <si>
    <t>Strack</t>
  </si>
  <si>
    <t>Terry</t>
  </si>
  <si>
    <t>905 607 1807</t>
  </si>
  <si>
    <t>3282 Huxley Dr</t>
  </si>
  <si>
    <t>L5L 4S2</t>
  </si>
  <si>
    <t xml:space="preserve">Treasurer         </t>
  </si>
  <si>
    <t>Doherty</t>
  </si>
  <si>
    <t>Beatrice</t>
  </si>
  <si>
    <t>905 607 1134</t>
  </si>
  <si>
    <t>L5M 4J4</t>
  </si>
  <si>
    <t xml:space="preserve">Advocate           </t>
  </si>
  <si>
    <t>Peterson</t>
  </si>
  <si>
    <t>Bruce</t>
  </si>
  <si>
    <t>Shelagh</t>
  </si>
  <si>
    <t>905 820 2860</t>
  </si>
  <si>
    <t>bruce.peterson@rogers.com</t>
  </si>
  <si>
    <t xml:space="preserve">3370 Sanderling Cr                                 </t>
  </si>
  <si>
    <t>L5K 3P5</t>
  </si>
  <si>
    <t xml:space="preserve">Warden            </t>
  </si>
  <si>
    <t>Maguire</t>
  </si>
  <si>
    <t>Joseph</t>
  </si>
  <si>
    <t>Dorothy</t>
  </si>
  <si>
    <t>905 828 6944</t>
  </si>
  <si>
    <t>L5L 1K3</t>
  </si>
  <si>
    <t>O'Grady</t>
  </si>
  <si>
    <t xml:space="preserve">Shawn </t>
  </si>
  <si>
    <t>905 822 9473</t>
  </si>
  <si>
    <t xml:space="preserve">102 - 2616 Woodchester Dr                    </t>
  </si>
  <si>
    <t>L5K 3Z7</t>
  </si>
  <si>
    <t>John</t>
  </si>
  <si>
    <t>Masters</t>
  </si>
  <si>
    <t xml:space="preserve">Greg </t>
  </si>
  <si>
    <t>L5L 2P5</t>
  </si>
  <si>
    <t>David</t>
  </si>
  <si>
    <t>Marie</t>
  </si>
  <si>
    <t>Fernandes</t>
  </si>
  <si>
    <t>Nelson</t>
  </si>
  <si>
    <t>Hilda</t>
  </si>
  <si>
    <t>905 820 9950</t>
  </si>
  <si>
    <t>L5L 1W5</t>
  </si>
  <si>
    <t>4th</t>
  </si>
  <si>
    <t>Sumeraj</t>
  </si>
  <si>
    <t>Charles</t>
  </si>
  <si>
    <t>Marguerite</t>
  </si>
  <si>
    <t>905 820 2358</t>
  </si>
  <si>
    <t xml:space="preserve">2757 Council Ring Rd                             </t>
  </si>
  <si>
    <t>Shevlen</t>
  </si>
  <si>
    <t>Neil</t>
  </si>
  <si>
    <t>Charlene</t>
  </si>
  <si>
    <t>905 822 0777</t>
  </si>
  <si>
    <t>neilmshevlen@sympatico.ca</t>
  </si>
  <si>
    <t>L5K 1G1</t>
  </si>
  <si>
    <t xml:space="preserve">Fin. Secretary    </t>
  </si>
  <si>
    <t>Moreira</t>
  </si>
  <si>
    <t>Jocelyn (Joe)</t>
  </si>
  <si>
    <t>905 569 1049</t>
  </si>
  <si>
    <t>L5L 4H9</t>
  </si>
  <si>
    <t>Lecturer</t>
  </si>
  <si>
    <t>Sandford</t>
  </si>
  <si>
    <t>Denise</t>
  </si>
  <si>
    <t>905 823 6668</t>
  </si>
  <si>
    <t>L5K 1Y8</t>
  </si>
  <si>
    <t>Phone No</t>
  </si>
  <si>
    <t>Azachee</t>
  </si>
  <si>
    <t>Tol</t>
  </si>
  <si>
    <t>Minda</t>
  </si>
  <si>
    <t>905 823 4040</t>
  </si>
  <si>
    <t>azacheea@yahoo.com</t>
  </si>
  <si>
    <t>L5K 2C6</t>
  </si>
  <si>
    <t>Carlton</t>
  </si>
  <si>
    <t>Yvonne</t>
  </si>
  <si>
    <t>yvonneandcarl1@yahoo.ca</t>
  </si>
  <si>
    <t>Boneham</t>
  </si>
  <si>
    <t>Tom</t>
  </si>
  <si>
    <t>Doda</t>
  </si>
  <si>
    <t>Fran</t>
  </si>
  <si>
    <t>905 274 7740</t>
  </si>
  <si>
    <t>L5H 3P7</t>
  </si>
  <si>
    <t>2nd</t>
  </si>
  <si>
    <t>Margaret</t>
  </si>
  <si>
    <t>905 823 8627</t>
  </si>
  <si>
    <t>L5K 1S9</t>
  </si>
  <si>
    <t>Gerald</t>
  </si>
  <si>
    <t>Anthony</t>
  </si>
  <si>
    <t xml:space="preserve">P.G.K.                  </t>
  </si>
  <si>
    <t>Fleming</t>
  </si>
  <si>
    <t>Cyril</t>
  </si>
  <si>
    <t>905 855 5363</t>
  </si>
  <si>
    <t>cyril.fleming@sympatico.ca</t>
  </si>
  <si>
    <t>2529 Frankfield Rd</t>
  </si>
  <si>
    <t>L5K 2A5</t>
  </si>
  <si>
    <t>1st</t>
  </si>
  <si>
    <t>Haupt</t>
  </si>
  <si>
    <t>Ottie</t>
  </si>
  <si>
    <t>905 823 6809</t>
  </si>
  <si>
    <t>L5K 2E5</t>
  </si>
  <si>
    <t>Ingoldsby</t>
  </si>
  <si>
    <t>Paul</t>
  </si>
  <si>
    <t>905 822 1509</t>
  </si>
  <si>
    <t>2563 Merrington Cr</t>
  </si>
  <si>
    <t>L5K 2B8</t>
  </si>
  <si>
    <t xml:space="preserve">P.G.K.               </t>
  </si>
  <si>
    <t>Kitchura</t>
  </si>
  <si>
    <t>Henry</t>
  </si>
  <si>
    <t>Rickeeann</t>
  </si>
  <si>
    <t>905 820 2195</t>
  </si>
  <si>
    <t>L5L 1B9</t>
  </si>
  <si>
    <t>Kleszcz</t>
  </si>
  <si>
    <t>Eric</t>
  </si>
  <si>
    <t>L5K 1C7</t>
  </si>
  <si>
    <t>Michael</t>
  </si>
  <si>
    <t>Linsley</t>
  </si>
  <si>
    <t>Richard</t>
  </si>
  <si>
    <t>Sandra</t>
  </si>
  <si>
    <t>905 820 5568</t>
  </si>
  <si>
    <t xml:space="preserve">2528 Mainroyal St                                 </t>
  </si>
  <si>
    <t>L5L 1C9</t>
  </si>
  <si>
    <t>Magtoto</t>
  </si>
  <si>
    <t>Sabina</t>
  </si>
  <si>
    <t>905 607 0872</t>
  </si>
  <si>
    <t>rlmagtoto@aol.com</t>
  </si>
  <si>
    <t>L5L 5T7</t>
  </si>
  <si>
    <t>Manne</t>
  </si>
  <si>
    <t>Corry</t>
  </si>
  <si>
    <t>905 822 3962</t>
  </si>
  <si>
    <t>L5K 1X5</t>
  </si>
  <si>
    <t>Mascarenhas</t>
  </si>
  <si>
    <t>Alban</t>
  </si>
  <si>
    <t>Lira</t>
  </si>
  <si>
    <t>905 855 8161</t>
  </si>
  <si>
    <t>L5K 1E2</t>
  </si>
  <si>
    <t>Papa</t>
  </si>
  <si>
    <t>Adolfo</t>
  </si>
  <si>
    <t>905 820 6038</t>
  </si>
  <si>
    <t>L5L 4K5</t>
  </si>
  <si>
    <t>Prencipe</t>
  </si>
  <si>
    <t>Guiseppe</t>
  </si>
  <si>
    <t>905 820 7690</t>
  </si>
  <si>
    <t>2724 Council Ring Rd</t>
  </si>
  <si>
    <t>L5L 1W2</t>
  </si>
  <si>
    <t>Rodrigues</t>
  </si>
  <si>
    <t xml:space="preserve">Max </t>
  </si>
  <si>
    <t>Teresa</t>
  </si>
  <si>
    <t>905 820 4688</t>
  </si>
  <si>
    <t>L5L 5E2</t>
  </si>
  <si>
    <t>Scarabello</t>
  </si>
  <si>
    <t>Sergio</t>
  </si>
  <si>
    <t>905 822 1789</t>
  </si>
  <si>
    <t>2482 Robin Dr</t>
  </si>
  <si>
    <t>L5K 2G3</t>
  </si>
  <si>
    <t>Sequeira</t>
  </si>
  <si>
    <t>Ronald</t>
  </si>
  <si>
    <t>905 820 1253</t>
  </si>
  <si>
    <t>ron@sequeira.com</t>
  </si>
  <si>
    <t>L5L 5Z1</t>
  </si>
  <si>
    <t>P.G.K.</t>
  </si>
  <si>
    <t>Valentine</t>
  </si>
  <si>
    <t xml:space="preserve">Maurice </t>
  </si>
  <si>
    <t>mvalentine@rogers.com</t>
  </si>
  <si>
    <t>OTHER PHONE NUMBERS</t>
  </si>
  <si>
    <t xml:space="preserve">ONTARIO STATE COUNCIL K OF C </t>
  </si>
  <si>
    <t>905 388 2731</t>
  </si>
  <si>
    <t>1 800 759 0959</t>
  </si>
  <si>
    <t>Hamilton, ON</t>
  </si>
  <si>
    <t>L9B 1V2</t>
  </si>
  <si>
    <t>Elaine</t>
  </si>
  <si>
    <t xml:space="preserve">Changes as of: </t>
  </si>
  <si>
    <t>Benjamin</t>
  </si>
  <si>
    <t>Nora</t>
  </si>
  <si>
    <t>Keir</t>
  </si>
  <si>
    <t>905-828-9932</t>
  </si>
  <si>
    <t>davekeir@rogers.com</t>
  </si>
  <si>
    <t>St-Martin</t>
  </si>
  <si>
    <t>Anne Marie</t>
  </si>
  <si>
    <t>Mark</t>
  </si>
  <si>
    <t>Susan</t>
  </si>
  <si>
    <t>mdsouza11@cogeco.ca</t>
  </si>
  <si>
    <t>L6J 7C6</t>
  </si>
  <si>
    <t>Trigiani</t>
  </si>
  <si>
    <t>Dan</t>
  </si>
  <si>
    <t>Dora</t>
  </si>
  <si>
    <t>dantrigiani@rogers.com</t>
  </si>
  <si>
    <t>L5L 5H6</t>
  </si>
  <si>
    <t>3307 Dolson Court</t>
  </si>
  <si>
    <t>3500 Beau Rivage Cr</t>
  </si>
  <si>
    <t>2420 Barcella Cr</t>
  </si>
  <si>
    <t>2389 Speyside Dr</t>
  </si>
  <si>
    <t>3491 Ash Row Cr</t>
  </si>
  <si>
    <t>3268 Cajun Cr</t>
  </si>
  <si>
    <t xml:space="preserve">2277 Council Ring Rd                         </t>
  </si>
  <si>
    <t>3102 Garthwood Rd</t>
  </si>
  <si>
    <t>312 - 2185 Sheridan Park Dr</t>
  </si>
  <si>
    <t xml:space="preserve">2723 Council Ring Rd                        </t>
  </si>
  <si>
    <t>3985 Rushton Cr</t>
  </si>
  <si>
    <t>11 - 2445 Homelands Dr</t>
  </si>
  <si>
    <t>3061 Folkway Dr</t>
  </si>
  <si>
    <t>1076 Fleet St</t>
  </si>
  <si>
    <t>2442 Robin Dr</t>
  </si>
  <si>
    <t>4515 Kimbermount Av</t>
  </si>
  <si>
    <t>D'Souza</t>
  </si>
  <si>
    <t>Alvarez</t>
  </si>
  <si>
    <t>Jamie</t>
  </si>
  <si>
    <t>Gagliano</t>
  </si>
  <si>
    <t>Genua</t>
  </si>
  <si>
    <t>4070 Mississauga Rd</t>
  </si>
  <si>
    <t>L5L 2S6</t>
  </si>
  <si>
    <t>mgenua5940@rogers.com</t>
  </si>
  <si>
    <t>Imelda</t>
  </si>
  <si>
    <t>Crystal</t>
  </si>
  <si>
    <t>L5L 4Y3</t>
  </si>
  <si>
    <t>3410 Bertrand Rd</t>
  </si>
  <si>
    <t>L5L 4G1</t>
  </si>
  <si>
    <t>2030 Jacamar Crt</t>
  </si>
  <si>
    <t>L5L 3P7</t>
  </si>
  <si>
    <t>rkitchura@sympatico.ca</t>
  </si>
  <si>
    <t xml:space="preserve">3325 Aubrey Rd                               </t>
  </si>
  <si>
    <t>Powell</t>
  </si>
  <si>
    <t>Celia</t>
  </si>
  <si>
    <t>2264 Brookhurst Rd</t>
  </si>
  <si>
    <t>L5J 1P9</t>
  </si>
  <si>
    <t>Dooley</t>
  </si>
  <si>
    <t>Murray</t>
  </si>
  <si>
    <t>gord.murray@sympatico.ca</t>
  </si>
  <si>
    <t>2669 Widemarr Rd</t>
  </si>
  <si>
    <t>L5J 1M5</t>
  </si>
  <si>
    <t>scarabello@sympatico.ca</t>
  </si>
  <si>
    <t>Robert (Bob)</t>
  </si>
  <si>
    <t>rlinsley@sympatico.ca</t>
  </si>
  <si>
    <t>liraalban@hotmail.com</t>
  </si>
  <si>
    <t>Fernandez</t>
  </si>
  <si>
    <t>Christopher</t>
  </si>
  <si>
    <t>Annie</t>
  </si>
  <si>
    <t>905 828 8199</t>
  </si>
  <si>
    <t>1404 Eddie Shain Dr (Oakville)</t>
  </si>
  <si>
    <t>905 828 4614</t>
  </si>
  <si>
    <t>3075 Garthwood Rd</t>
  </si>
  <si>
    <t>L5L 4Y4</t>
  </si>
  <si>
    <t>Santiago</t>
  </si>
  <si>
    <t>Rebecca</t>
  </si>
  <si>
    <t>Thorne</t>
  </si>
  <si>
    <t>Sean</t>
  </si>
  <si>
    <t>Heidi</t>
  </si>
  <si>
    <t>905 822 3439</t>
  </si>
  <si>
    <t>L5K 1V5</t>
  </si>
  <si>
    <t>Wight</t>
  </si>
  <si>
    <t>Robin</t>
  </si>
  <si>
    <t>Jane</t>
  </si>
  <si>
    <t>905 822 7413</t>
  </si>
  <si>
    <t>2127 Haygate Cr</t>
  </si>
  <si>
    <t>L5K 1L6</t>
  </si>
  <si>
    <t>Rodriques</t>
  </si>
  <si>
    <t>marierodriques@hotmail.com</t>
  </si>
  <si>
    <t>Morgan</t>
  </si>
  <si>
    <t>1531 Prince John Cir. (Oakville)</t>
  </si>
  <si>
    <t>L6J 6T2</t>
  </si>
  <si>
    <t>C. Donald</t>
  </si>
  <si>
    <t>Veera</t>
  </si>
  <si>
    <t>Killackey</t>
  </si>
  <si>
    <t>Barb</t>
  </si>
  <si>
    <t>john.killackey@sympatico.ca</t>
  </si>
  <si>
    <t>3307 Kings Masting Cr</t>
  </si>
  <si>
    <t>L5L 1G5</t>
  </si>
  <si>
    <t>Sinclair</t>
  </si>
  <si>
    <t>James</t>
  </si>
  <si>
    <t>Jovette</t>
  </si>
  <si>
    <t>Gerry</t>
  </si>
  <si>
    <t>Fobert</t>
  </si>
  <si>
    <t>David J.</t>
  </si>
  <si>
    <t>rdagamarose@gmail.com</t>
  </si>
  <si>
    <t>519 662 4282</t>
  </si>
  <si>
    <t>Sheila</t>
  </si>
  <si>
    <t>Penny</t>
  </si>
  <si>
    <t>905-820-9232</t>
  </si>
  <si>
    <t>905 569 7126</t>
  </si>
  <si>
    <t>905 829 5293</t>
  </si>
  <si>
    <t>905 828 5940</t>
  </si>
  <si>
    <t>905 820 1534</t>
  </si>
  <si>
    <t>905 820 6510</t>
  </si>
  <si>
    <t>Tognon</t>
  </si>
  <si>
    <t>Tullio</t>
  </si>
  <si>
    <t>Welsh</t>
  </si>
  <si>
    <t>Lou</t>
  </si>
  <si>
    <t>905 820 4785</t>
  </si>
  <si>
    <t>3852 Sebring Cr</t>
  </si>
  <si>
    <t>L5L 3X7</t>
  </si>
  <si>
    <t>Leroux</t>
  </si>
  <si>
    <t>Vince</t>
  </si>
  <si>
    <t>905 339 3696</t>
  </si>
  <si>
    <t>22 Regency Crt (Oakville)</t>
  </si>
  <si>
    <t>L6H 2P7</t>
  </si>
  <si>
    <t>Fernando</t>
  </si>
  <si>
    <t>Ernest</t>
  </si>
  <si>
    <t>905 569 1690</t>
  </si>
  <si>
    <t>3425 Colonial Dr</t>
  </si>
  <si>
    <t>L5L 5B3</t>
  </si>
  <si>
    <t>Enriquez</t>
  </si>
  <si>
    <t>Edwin</t>
  </si>
  <si>
    <t>905 822 3661</t>
  </si>
  <si>
    <t>77 - 2080 Leanne Blvd</t>
  </si>
  <si>
    <t>L5K 2S6</t>
  </si>
  <si>
    <t>Mendiola</t>
  </si>
  <si>
    <t>905 820 7544</t>
  </si>
  <si>
    <t>212 - 3501 Glen Erin Dr</t>
  </si>
  <si>
    <t>Fraser</t>
  </si>
  <si>
    <t>Eddie</t>
  </si>
  <si>
    <t>Nevins</t>
  </si>
  <si>
    <t>John M.</t>
  </si>
  <si>
    <t>905 822 2574</t>
  </si>
  <si>
    <t>L5K 2C1</t>
  </si>
  <si>
    <t>Peralta</t>
  </si>
  <si>
    <t>Lorenzo</t>
  </si>
  <si>
    <t>905 569 2433</t>
  </si>
  <si>
    <t>3329 Aubrey Dr</t>
  </si>
  <si>
    <t>Anna</t>
  </si>
  <si>
    <t>anna.tognon@hotmail.com</t>
  </si>
  <si>
    <t xml:space="preserve">2519 King Forrest Dr                        </t>
  </si>
  <si>
    <t>jamessnclr@gmail.com</t>
  </si>
  <si>
    <t>Betty</t>
  </si>
  <si>
    <t>john.nevins2@sympatico.ca</t>
  </si>
  <si>
    <t>Veronica</t>
  </si>
  <si>
    <t>lorenzorubioperalta@yahoo.ca</t>
  </si>
  <si>
    <t>gsmen@rogers.com</t>
  </si>
  <si>
    <t>Nadia</t>
  </si>
  <si>
    <t>Sandi</t>
  </si>
  <si>
    <t>Corinne</t>
  </si>
  <si>
    <t>Simone</t>
  </si>
  <si>
    <t>Jenny</t>
  </si>
  <si>
    <t>Estolas</t>
  </si>
  <si>
    <t>Wilfredo</t>
  </si>
  <si>
    <t>Loreto</t>
  </si>
  <si>
    <t>Preyantal</t>
  </si>
  <si>
    <t>Vendryes</t>
  </si>
  <si>
    <t>Richard A.</t>
  </si>
  <si>
    <t>L5L 2E9</t>
  </si>
  <si>
    <t>gregory.masters@rogers.com</t>
  </si>
  <si>
    <t>vincent.leroux@sympatico.ca</t>
  </si>
  <si>
    <t>Membership Director</t>
  </si>
  <si>
    <t>Program Director</t>
  </si>
  <si>
    <t>givergp@rogers.com</t>
  </si>
  <si>
    <t>0758199</t>
  </si>
  <si>
    <t>Breton</t>
  </si>
  <si>
    <t>Marcel</t>
  </si>
  <si>
    <t>53 - 2080 Leanne Blvd</t>
  </si>
  <si>
    <t>Conroy</t>
  </si>
  <si>
    <t>Brian J.</t>
  </si>
  <si>
    <t>220 Winterborne Gate</t>
  </si>
  <si>
    <t>L5B 0C4</t>
  </si>
  <si>
    <t>Cedric</t>
  </si>
  <si>
    <t>4021 Loyalist Dr</t>
  </si>
  <si>
    <t>L5L 3Y6</t>
  </si>
  <si>
    <t>Dawson</t>
  </si>
  <si>
    <t>Keith T.</t>
  </si>
  <si>
    <t>L5L 5P9</t>
  </si>
  <si>
    <t>DeSouza</t>
  </si>
  <si>
    <t>Gerard A.</t>
  </si>
  <si>
    <t>2776 Mahogany Lane (Oakville)</t>
  </si>
  <si>
    <t>L6J 7P4</t>
  </si>
  <si>
    <t>W. Douglas</t>
  </si>
  <si>
    <t xml:space="preserve">2649 Altadena Crt                            </t>
  </si>
  <si>
    <t>3280 Barchester Crt</t>
  </si>
  <si>
    <t>2233 Springfield Crt</t>
  </si>
  <si>
    <t>2613 Liruma Rd</t>
  </si>
  <si>
    <t>Lee</t>
  </si>
  <si>
    <t>Maher</t>
  </si>
  <si>
    <t>McDonald</t>
  </si>
  <si>
    <t>Uba</t>
  </si>
  <si>
    <t>Edward</t>
  </si>
  <si>
    <t>L6H 7J5</t>
  </si>
  <si>
    <t>0954880</t>
  </si>
  <si>
    <t>Godfrey W.</t>
  </si>
  <si>
    <t>3696 Loyalist Dr</t>
  </si>
  <si>
    <t>L5L 4S9</t>
  </si>
  <si>
    <t>Duncan J.</t>
  </si>
  <si>
    <t>222 Centennial Forest Dr (Milton)</t>
  </si>
  <si>
    <t>L9T 5W9</t>
  </si>
  <si>
    <t>Martin F.X.</t>
  </si>
  <si>
    <t>3551 Ash Row Cr</t>
  </si>
  <si>
    <t>Checked against Council Roster*</t>
  </si>
  <si>
    <t>Ivana</t>
  </si>
  <si>
    <t>Andino</t>
  </si>
  <si>
    <t>Victor</t>
  </si>
  <si>
    <t>3396 Dovetail Mews</t>
  </si>
  <si>
    <t>L5L 5E5</t>
  </si>
  <si>
    <t>Kovalchuk</t>
  </si>
  <si>
    <t>William (Bill)</t>
  </si>
  <si>
    <t>Stephanie</t>
  </si>
  <si>
    <t>905-822-7891</t>
  </si>
  <si>
    <t>2504 Robin Dr</t>
  </si>
  <si>
    <t>Markes</t>
  </si>
  <si>
    <t>Peter</t>
  </si>
  <si>
    <t>3493 Marmac Cr</t>
  </si>
  <si>
    <t>L5L 5A2</t>
  </si>
  <si>
    <t>Rockarts</t>
  </si>
  <si>
    <t>Nancy</t>
  </si>
  <si>
    <t>sarockarts@rogers.com</t>
  </si>
  <si>
    <t>3427 Drummond Rd</t>
  </si>
  <si>
    <t>L5L 4H1</t>
  </si>
  <si>
    <t>Klukowski</t>
  </si>
  <si>
    <t>905-508-6380</t>
  </si>
  <si>
    <t>2244 Perran Dr</t>
  </si>
  <si>
    <t>L5K 1M1</t>
  </si>
  <si>
    <t>Weber</t>
  </si>
  <si>
    <t>Heather</t>
  </si>
  <si>
    <t>pweber@hoodpkg.com</t>
  </si>
  <si>
    <t>Amia</t>
  </si>
  <si>
    <t>Barbara</t>
  </si>
  <si>
    <t>Menezes</t>
  </si>
  <si>
    <t>charles.c.haupt@gmail.com</t>
  </si>
  <si>
    <t>416 436 7958</t>
  </si>
  <si>
    <t>wskovalchuk@sympatico.ca</t>
  </si>
  <si>
    <t>wilfredo.estolas@yahoo.ca</t>
  </si>
  <si>
    <t>terry.strack@gmail.com</t>
  </si>
  <si>
    <t>Charmaine</t>
  </si>
  <si>
    <t>2435 Musket Crt</t>
  </si>
  <si>
    <t>L5L 3B7</t>
  </si>
  <si>
    <t>edwinfds@yahoo.com</t>
  </si>
  <si>
    <t>Lotesto</t>
  </si>
  <si>
    <t>Mario Giuseppe</t>
  </si>
  <si>
    <t>3300 The Collegeway</t>
  </si>
  <si>
    <t>L5L 5B6</t>
  </si>
  <si>
    <t>giuseppem@sympatico.ca</t>
  </si>
  <si>
    <t>Neto</t>
  </si>
  <si>
    <t>Jennifer</t>
  </si>
  <si>
    <t>jen-carlos@rogers.com</t>
  </si>
  <si>
    <t>Website Manager</t>
  </si>
  <si>
    <t>Past Grand Knight</t>
  </si>
  <si>
    <t xml:space="preserve">District Deputy       </t>
  </si>
  <si>
    <t>annog@hotmail.ca</t>
  </si>
  <si>
    <t>(mom - Ann)</t>
  </si>
  <si>
    <t>martinfxmaher@hotmail.com</t>
  </si>
  <si>
    <t>joemaguire5@hotmail.com</t>
  </si>
  <si>
    <t>905 820 5737</t>
  </si>
  <si>
    <t>905 607 1874</t>
  </si>
  <si>
    <t>905 829 1768</t>
  </si>
  <si>
    <t>905 822 4157</t>
  </si>
  <si>
    <t>905 828 6902</t>
  </si>
  <si>
    <t>416 906 4207</t>
  </si>
  <si>
    <t>905 820 7214</t>
  </si>
  <si>
    <t>905 614 6683</t>
  </si>
  <si>
    <t>2527 Addingham Cr (Oakville)</t>
  </si>
  <si>
    <t>L6T 7K7</t>
  </si>
  <si>
    <t>rodgang@sympatico.ca</t>
  </si>
  <si>
    <t>Ji Gao (Julie)</t>
  </si>
  <si>
    <t>647 428 3286</t>
  </si>
  <si>
    <t>L5K 3Z6</t>
  </si>
  <si>
    <t>801 - 2200 Roche Crt</t>
  </si>
  <si>
    <t>Santhosh</t>
  </si>
  <si>
    <t>309 - 2121 Roche Crt</t>
  </si>
  <si>
    <t>L5K 2C7</t>
  </si>
  <si>
    <t>905 822 7960</t>
  </si>
  <si>
    <t>santhoshnf@gmail.com</t>
  </si>
  <si>
    <t>Quigg</t>
  </si>
  <si>
    <t>Jim</t>
  </si>
  <si>
    <t>905 822 8409</t>
  </si>
  <si>
    <t>2312 Pyramid Cr</t>
  </si>
  <si>
    <t>L5K 1C9</t>
  </si>
  <si>
    <t>Vardaro</t>
  </si>
  <si>
    <t>Aurelio</t>
  </si>
  <si>
    <t>Carmela</t>
  </si>
  <si>
    <t>905 823 1384</t>
  </si>
  <si>
    <t>acvardaro@yahoo.ca</t>
  </si>
  <si>
    <t>2666 Hammond Rd</t>
  </si>
  <si>
    <t>L5K 2M3</t>
  </si>
  <si>
    <t>Sawatzky</t>
  </si>
  <si>
    <t>Robert</t>
  </si>
  <si>
    <t>Kassandra</t>
  </si>
  <si>
    <t>905 822 4950</t>
  </si>
  <si>
    <t>robandkass@yahoo.com</t>
  </si>
  <si>
    <t>2269 Bostock Cr</t>
  </si>
  <si>
    <t>L5J 3S8</t>
  </si>
  <si>
    <t>Roberts</t>
  </si>
  <si>
    <t>Rev Mr.</t>
  </si>
  <si>
    <t>Jean</t>
  </si>
  <si>
    <t>905 828 1752</t>
  </si>
  <si>
    <t>3994 Taffey Cr</t>
  </si>
  <si>
    <t>L5L 2A7</t>
  </si>
  <si>
    <t>Lund</t>
  </si>
  <si>
    <t>Kathryn</t>
  </si>
  <si>
    <t>dlund78@yahoo.com</t>
  </si>
  <si>
    <t>Deceased Member or Spouse</t>
  </si>
  <si>
    <t>MEMORIAL INFORMATION - Names of Deceased Brothers and spouses</t>
  </si>
  <si>
    <t>Bisnaire</t>
  </si>
  <si>
    <t>Gerald B.</t>
  </si>
  <si>
    <t>DiPaulo</t>
  </si>
  <si>
    <t>Guerino</t>
  </si>
  <si>
    <t>McGuire</t>
  </si>
  <si>
    <t>Noreen</t>
  </si>
  <si>
    <t>Catherine</t>
  </si>
  <si>
    <t>Gaucher</t>
  </si>
  <si>
    <t>Gaston "Gerry"</t>
  </si>
  <si>
    <t>Somers</t>
  </si>
  <si>
    <t>Desmond Anthony</t>
  </si>
  <si>
    <t>Stubits</t>
  </si>
  <si>
    <t>Oskar</t>
  </si>
  <si>
    <t>Doyle</t>
  </si>
  <si>
    <t>David (deacon)</t>
  </si>
  <si>
    <t>Mary-Ann</t>
  </si>
  <si>
    <t>Dozois</t>
  </si>
  <si>
    <t>Saavedra</t>
  </si>
  <si>
    <t>Alberto</t>
  </si>
  <si>
    <t>Thomas</t>
  </si>
  <si>
    <t>Basil</t>
  </si>
  <si>
    <t>Stuart</t>
  </si>
  <si>
    <t>Teh</t>
  </si>
  <si>
    <t>Ewing</t>
  </si>
  <si>
    <t>Joseph John "Jack"</t>
  </si>
  <si>
    <t>Myles</t>
  </si>
  <si>
    <t>Ann</t>
  </si>
  <si>
    <t>McMillen</t>
  </si>
  <si>
    <t>John Thomas</t>
  </si>
  <si>
    <t>Shirley</t>
  </si>
  <si>
    <t>Claudette</t>
  </si>
  <si>
    <t>905 567 4344</t>
  </si>
  <si>
    <t>L5M 5R4</t>
  </si>
  <si>
    <t xml:space="preserve">40 - 5490 Glen Erin Dr </t>
  </si>
  <si>
    <t>3241 McMaster Rd</t>
  </si>
  <si>
    <t>L5L 5G6</t>
  </si>
  <si>
    <t>Esther</t>
  </si>
  <si>
    <t>905 257 7338</t>
  </si>
  <si>
    <t>1214 Agram Dr (Oakville)</t>
  </si>
  <si>
    <t>L6H 7N9</t>
  </si>
  <si>
    <t>Corazon</t>
  </si>
  <si>
    <t>905 855 3685</t>
  </si>
  <si>
    <t xml:space="preserve">2844 Constable Road                           </t>
  </si>
  <si>
    <t>L5J 1W8</t>
  </si>
  <si>
    <t>Margo</t>
  </si>
  <si>
    <t>Monica</t>
  </si>
  <si>
    <t>905 828 4756</t>
  </si>
  <si>
    <t>Donna</t>
  </si>
  <si>
    <t>905 828 0786</t>
  </si>
  <si>
    <t>2301 - 1900 The Collegeway</t>
  </si>
  <si>
    <t>L5L 5Y8</t>
  </si>
  <si>
    <t>Surviving Contact</t>
  </si>
  <si>
    <t>Relationship</t>
  </si>
  <si>
    <t>spouse</t>
  </si>
  <si>
    <t>thomastanca@aim.com</t>
  </si>
  <si>
    <t>Tan</t>
  </si>
  <si>
    <t>Horrigan</t>
  </si>
  <si>
    <t>Francis Cyril "Frank"</t>
  </si>
  <si>
    <t>Colarusso</t>
  </si>
  <si>
    <t>Angela</t>
  </si>
  <si>
    <t>905 828 0034</t>
  </si>
  <si>
    <t>3050 Prentiss Rd</t>
  </si>
  <si>
    <t>L5L 3W7</t>
  </si>
  <si>
    <t>kevin_dooley@rogers.com</t>
  </si>
  <si>
    <t>Xiao Dong (Thomas)</t>
  </si>
  <si>
    <t>Daisy</t>
  </si>
  <si>
    <t>Trinta</t>
  </si>
  <si>
    <t>Elizabeth</t>
  </si>
  <si>
    <t>905 278 1316</t>
  </si>
  <si>
    <t>Guard</t>
  </si>
  <si>
    <t>Community Director</t>
  </si>
  <si>
    <t>Spouse</t>
  </si>
  <si>
    <t>F</t>
  </si>
  <si>
    <t>I</t>
  </si>
  <si>
    <t>O</t>
  </si>
  <si>
    <t>nelsonhildafernandes@gmail.com</t>
  </si>
  <si>
    <t>adolfopapa@rogers.com</t>
  </si>
  <si>
    <t>Quiaoit</t>
  </si>
  <si>
    <t>905 820 3907</t>
  </si>
  <si>
    <t>3515 Ash Row Cr</t>
  </si>
  <si>
    <t>noelquiaoit@gmail.com</t>
  </si>
  <si>
    <t>Dytyniak</t>
  </si>
  <si>
    <t>3512 Loyalist Dr</t>
  </si>
  <si>
    <t>L5L 4W8</t>
  </si>
  <si>
    <t>mdytyniak@gmail.com</t>
  </si>
  <si>
    <t>Anthony S. (Tony)</t>
  </si>
  <si>
    <t>Pat</t>
  </si>
  <si>
    <t>Cell No.</t>
  </si>
  <si>
    <t>2783 Bushland Cr</t>
  </si>
  <si>
    <t>L5J 1X5</t>
  </si>
  <si>
    <t>416-804-3457</t>
  </si>
  <si>
    <t>416-571-6811</t>
  </si>
  <si>
    <t>416-738-5124</t>
  </si>
  <si>
    <t>416-575-1385</t>
  </si>
  <si>
    <t>647-622-6903</t>
  </si>
  <si>
    <t>Harris</t>
  </si>
  <si>
    <t>Ewart</t>
  </si>
  <si>
    <t>416-559-4071</t>
  </si>
  <si>
    <t>3390 Whilabout Tr. (Oakville)</t>
  </si>
  <si>
    <t>L6L 0A7</t>
  </si>
  <si>
    <t>ewart.harris@kofc.org</t>
  </si>
  <si>
    <t>Fr. Tim</t>
  </si>
  <si>
    <t>Hanley</t>
  </si>
  <si>
    <t>905-820-1444</t>
  </si>
  <si>
    <t>2300 Burnhamthorpe Rd W</t>
  </si>
  <si>
    <t>L5L 3T6</t>
  </si>
  <si>
    <t>Roland</t>
  </si>
  <si>
    <t>rolandsantiago@ymail.com</t>
  </si>
  <si>
    <t>jpq1223@yahoo.ca</t>
  </si>
  <si>
    <t xml:space="preserve">304 - 2300 South Millway                       </t>
  </si>
  <si>
    <t>McHugh</t>
  </si>
  <si>
    <t>Sudol</t>
  </si>
  <si>
    <t>dmsudol@gmail.com</t>
  </si>
  <si>
    <t>Edwin Anthony</t>
  </si>
  <si>
    <t>edwinfarnan@yahoo.com</t>
  </si>
  <si>
    <t>j-mchugh@rogers.com</t>
  </si>
  <si>
    <t>905-607-8059</t>
  </si>
  <si>
    <t>647-859-2047</t>
  </si>
  <si>
    <t>3303 Charlebrook Crt</t>
  </si>
  <si>
    <t>L5L 5B5</t>
  </si>
  <si>
    <t>Magdalena</t>
  </si>
  <si>
    <t>905-607-2533</t>
  </si>
  <si>
    <t>647-296-2160</t>
  </si>
  <si>
    <t>L5L 4J7</t>
  </si>
  <si>
    <t>Marcin S.</t>
  </si>
  <si>
    <t>Daria</t>
  </si>
  <si>
    <t>905-997-9334</t>
  </si>
  <si>
    <t>3430 Autumnleaf Cr</t>
  </si>
  <si>
    <t>L5L 1K5</t>
  </si>
  <si>
    <t>stateoffice@ontariokofc.ca</t>
  </si>
  <si>
    <t>Kolozetti</t>
  </si>
  <si>
    <t>Michelle</t>
  </si>
  <si>
    <t>905-823-2091</t>
  </si>
  <si>
    <t>647-285-2657</t>
  </si>
  <si>
    <t>L5N 5J1</t>
  </si>
  <si>
    <t>6694 Snowgoose Lane</t>
  </si>
  <si>
    <t>Ellis</t>
  </si>
  <si>
    <t>frank.ellis@sympatico.ca</t>
  </si>
  <si>
    <t>905 822 7319</t>
  </si>
  <si>
    <t>Diane</t>
  </si>
  <si>
    <t>Pinto</t>
  </si>
  <si>
    <t>Ingrid</t>
  </si>
  <si>
    <t>905-607-6390</t>
  </si>
  <si>
    <t>3208 Galbraith Dr</t>
  </si>
  <si>
    <t>L5L 4L7</t>
  </si>
  <si>
    <t>Sampson</t>
  </si>
  <si>
    <t>2842 Hollington Cr</t>
  </si>
  <si>
    <t>L5K 1E9</t>
  </si>
  <si>
    <t>N6G 0C8</t>
  </si>
  <si>
    <t>3442 Clayton Rd</t>
  </si>
  <si>
    <t>L5L 4Z2</t>
  </si>
  <si>
    <t>20 - 17 Mineola Rd  E</t>
  </si>
  <si>
    <t>L5G 4N9</t>
  </si>
  <si>
    <t>201 - 15 Golding Pl (St Thomas)</t>
  </si>
  <si>
    <t>N5R 6B6</t>
  </si>
  <si>
    <t>H9W 3X4</t>
  </si>
  <si>
    <t>88 Burns St (Beaconfield QC)</t>
  </si>
  <si>
    <t>3311 Bertrand Rd</t>
  </si>
  <si>
    <t>905 820 7534</t>
  </si>
  <si>
    <t>louiswelsh48@gmail.com</t>
  </si>
  <si>
    <t>Turnbull</t>
  </si>
  <si>
    <t>Andrew</t>
  </si>
  <si>
    <t>905-569-0927</t>
  </si>
  <si>
    <t>905-279-3171</t>
  </si>
  <si>
    <t>pensforall@gmail.com</t>
  </si>
  <si>
    <t>L5L 1K2</t>
  </si>
  <si>
    <t>Eng</t>
  </si>
  <si>
    <t>Karen</t>
  </si>
  <si>
    <t>905-814-5116</t>
  </si>
  <si>
    <t>416-986-0608</t>
  </si>
  <si>
    <t>peterengdds@gmail.com</t>
  </si>
  <si>
    <t>2354 Silverwood Dr</t>
  </si>
  <si>
    <t>L5M 5B3</t>
  </si>
  <si>
    <t>Beauchesne</t>
  </si>
  <si>
    <t>905-569-1321</t>
  </si>
  <si>
    <t>4043 Seebring Cr</t>
  </si>
  <si>
    <t>L5Y 3Y3</t>
  </si>
  <si>
    <t>416-927-3143</t>
  </si>
  <si>
    <t>Martin C.</t>
  </si>
  <si>
    <t>son</t>
  </si>
  <si>
    <t>226 545 0686</t>
  </si>
  <si>
    <t>(Vienna, Ontario)</t>
  </si>
  <si>
    <t>N0J 1Z0</t>
  </si>
  <si>
    <t>bwanatony1@gmail.com</t>
  </si>
  <si>
    <t>douglasdoherty8@gmail.com</t>
  </si>
  <si>
    <t>N</t>
  </si>
  <si>
    <t>joemaguire101@gmail.com</t>
  </si>
  <si>
    <t>Y</t>
  </si>
  <si>
    <t>Prog Invol't</t>
  </si>
  <si>
    <t>Te</t>
  </si>
  <si>
    <t>Richard G.</t>
  </si>
  <si>
    <t>Liberty</t>
  </si>
  <si>
    <t>905-919-9798</t>
  </si>
  <si>
    <t>416-485-8099</t>
  </si>
  <si>
    <t>richardgote@yahoo.ca</t>
  </si>
  <si>
    <t>L5K 2S1</t>
  </si>
  <si>
    <t>2620 Comet Crt</t>
  </si>
  <si>
    <t>Jansen</t>
  </si>
  <si>
    <t>Michael A.</t>
  </si>
  <si>
    <t>Katherine</t>
  </si>
  <si>
    <t>416-770-0828</t>
  </si>
  <si>
    <t>jansenm@sympatico.ca</t>
  </si>
  <si>
    <t>Harkness</t>
  </si>
  <si>
    <t>Stephen C.</t>
  </si>
  <si>
    <t>Dina</t>
  </si>
  <si>
    <t>905-855-0156</t>
  </si>
  <si>
    <t>hark3@rogers.com</t>
  </si>
  <si>
    <t>2350 Woking Cr</t>
  </si>
  <si>
    <t>L5K 1Z7</t>
  </si>
  <si>
    <t>416-930-0236</t>
  </si>
  <si>
    <t>willhark2@hotmail.ca</t>
  </si>
  <si>
    <t>Meriditha</t>
  </si>
  <si>
    <t>289-997-7218</t>
  </si>
  <si>
    <t>289-233-6468</t>
  </si>
  <si>
    <t>ronjmariano@gmail.com</t>
  </si>
  <si>
    <t>100 - 2205 South Millway</t>
  </si>
  <si>
    <t>L5L 3T2</t>
  </si>
  <si>
    <t>Lobo</t>
  </si>
  <si>
    <t>Beverley</t>
  </si>
  <si>
    <t>905-569-3146</t>
  </si>
  <si>
    <t>lobopeter@rogers.com</t>
  </si>
  <si>
    <t>4253 Thom Gardens</t>
  </si>
  <si>
    <t>L5L 2B4</t>
  </si>
  <si>
    <t>Lalonde</t>
  </si>
  <si>
    <t>905-822-7086</t>
  </si>
  <si>
    <t>mplalonde@gmail.com</t>
  </si>
  <si>
    <t>2130 Robin Dr.</t>
  </si>
  <si>
    <t>L5K 1S6</t>
  </si>
  <si>
    <t>(Florida USA)</t>
  </si>
  <si>
    <t>905-822-1789</t>
  </si>
  <si>
    <t>(Tillsonburg, ON)</t>
  </si>
  <si>
    <t>N4G 5M3</t>
  </si>
  <si>
    <t>Parish Affil'n</t>
  </si>
  <si>
    <t>647 462 6547</t>
  </si>
  <si>
    <t>William R.</t>
  </si>
  <si>
    <t>SFA-Y</t>
  </si>
  <si>
    <t>SFA-N</t>
  </si>
  <si>
    <t>SIL-Y</t>
  </si>
  <si>
    <t>SIL-N</t>
  </si>
  <si>
    <t>Other-N</t>
  </si>
  <si>
    <t>Other-Y</t>
  </si>
  <si>
    <t># in Category</t>
  </si>
  <si>
    <t>% in Category</t>
  </si>
  <si>
    <t>Parish-Act_Grp</t>
  </si>
  <si>
    <t xml:space="preserve">%Parish by Act_Grp </t>
  </si>
  <si>
    <t>TOTALS</t>
  </si>
  <si>
    <t>% Active members</t>
  </si>
  <si>
    <t>% Inactive members</t>
  </si>
  <si>
    <t>Peter W.</t>
  </si>
  <si>
    <t>14 - 2020 South Millway</t>
  </si>
  <si>
    <t>Mariano</t>
  </si>
  <si>
    <t>86 Stewarddale Ave (Hamilton)</t>
  </si>
  <si>
    <t>L8K 4P3</t>
  </si>
  <si>
    <t>Nazareth</t>
  </si>
  <si>
    <t>Frederick C.</t>
  </si>
  <si>
    <t>Patricia</t>
  </si>
  <si>
    <t>905-607-7287</t>
  </si>
  <si>
    <t>647-291-2354</t>
  </si>
  <si>
    <t>fcnazareth@yahoo.ca</t>
  </si>
  <si>
    <t>3584 Chartrand Crt</t>
  </si>
  <si>
    <t>L5L 4E4</t>
  </si>
  <si>
    <t>Alfred</t>
  </si>
  <si>
    <t>905-823-6086</t>
  </si>
  <si>
    <t>416-931-6086</t>
  </si>
  <si>
    <t>collinalfred@outlook.com</t>
  </si>
  <si>
    <t>L5K 2M8</t>
  </si>
  <si>
    <t>57 - 2355 Fifth Line West</t>
  </si>
  <si>
    <t>Collin</t>
  </si>
  <si>
    <t>spouse, member</t>
  </si>
  <si>
    <t>905-897-9048</t>
  </si>
  <si>
    <t>24 - 2175 Stavebank Rd</t>
  </si>
  <si>
    <t>L5C 1T3</t>
  </si>
  <si>
    <t>ddroberts828@yahoo.ca</t>
  </si>
  <si>
    <t>289 232 6534</t>
  </si>
  <si>
    <t>803 - 880 Dundas St W</t>
  </si>
  <si>
    <t>L5C 4H3</t>
  </si>
  <si>
    <t>tkhanley@st-ignatius-loyola.com</t>
  </si>
  <si>
    <t>416-276-5336</t>
  </si>
  <si>
    <t>Busby</t>
  </si>
  <si>
    <t>Patrick</t>
  </si>
  <si>
    <t>Chelsea</t>
  </si>
  <si>
    <t>289-804-1156</t>
  </si>
  <si>
    <t>ptbusby@hotmail.com</t>
  </si>
  <si>
    <t>3153 Osbourne Rd</t>
  </si>
  <si>
    <t>L5L 4A1</t>
  </si>
  <si>
    <t>Nazimek</t>
  </si>
  <si>
    <t>George</t>
  </si>
  <si>
    <t>Marianne</t>
  </si>
  <si>
    <t>905-828-7413</t>
  </si>
  <si>
    <t>416-317-0003</t>
  </si>
  <si>
    <t>marnaz@rogers.com</t>
  </si>
  <si>
    <t>3517 Thorpedale Crt</t>
  </si>
  <si>
    <t>L5L 3V6</t>
  </si>
  <si>
    <t>DeMarchi</t>
  </si>
  <si>
    <t>905-842-4341</t>
  </si>
  <si>
    <t>sirwilliamdemarchi@hotmail.com</t>
  </si>
  <si>
    <t>460 Morrison Rd (Oakville)</t>
  </si>
  <si>
    <t>L6J 4K5</t>
  </si>
  <si>
    <t>Valant</t>
  </si>
  <si>
    <t>Kathy</t>
  </si>
  <si>
    <t>905-782-8073</t>
  </si>
  <si>
    <t>2834 Hollington Cr</t>
  </si>
  <si>
    <t>Lloyd</t>
  </si>
  <si>
    <t>905-607-6599</t>
  </si>
  <si>
    <t>416-573-4532</t>
  </si>
  <si>
    <t>g_lloyd50@hotmail.com</t>
  </si>
  <si>
    <t>3263 Mainsail Cr</t>
  </si>
  <si>
    <t>L5L 1H3</t>
  </si>
  <si>
    <t>Zariffa</t>
  </si>
  <si>
    <t>Luana</t>
  </si>
  <si>
    <t>905-828-4202</t>
  </si>
  <si>
    <t>2360 Buttonbush Cr</t>
  </si>
  <si>
    <t>L5L 1C5</t>
  </si>
  <si>
    <t>Cleyenzey</t>
  </si>
  <si>
    <t>Anton P.</t>
  </si>
  <si>
    <t>Janany</t>
  </si>
  <si>
    <t>647-303-3808</t>
  </si>
  <si>
    <t>pragas.anton@gmail.com</t>
  </si>
  <si>
    <t>512 - 2285 The Collegeway</t>
  </si>
  <si>
    <t>L5L 2M3</t>
  </si>
  <si>
    <t>LeMay</t>
  </si>
  <si>
    <t>Allan</t>
  </si>
  <si>
    <t>905-822-3821</t>
  </si>
  <si>
    <t>aplemay@rogers.com</t>
  </si>
  <si>
    <t>gmorgan77@cogeco.ca</t>
  </si>
  <si>
    <t>Krol</t>
  </si>
  <si>
    <t>905-848-9731</t>
  </si>
  <si>
    <t>416-414-5051</t>
  </si>
  <si>
    <t>weszkrol@gmail.com</t>
  </si>
  <si>
    <t>szariffa@primus.ca</t>
  </si>
  <si>
    <t>Henderson</t>
  </si>
  <si>
    <t>Corey</t>
  </si>
  <si>
    <t>Deborah</t>
  </si>
  <si>
    <t>corey@coreyhenderson.ca</t>
  </si>
  <si>
    <t>2774 Barnstone Cr</t>
  </si>
  <si>
    <t>Rorong</t>
  </si>
  <si>
    <t>Ponny Wanantara</t>
  </si>
  <si>
    <t>905 607 9187</t>
  </si>
  <si>
    <t>647-528-0130</t>
  </si>
  <si>
    <t>rg_joseph@hotmail.com</t>
  </si>
  <si>
    <t>4222 Treetop Cr</t>
  </si>
  <si>
    <t>L5L 2L9</t>
  </si>
  <si>
    <t>Pereira</t>
  </si>
  <si>
    <t>Janecy</t>
  </si>
  <si>
    <t>905 569 1626</t>
  </si>
  <si>
    <t>416-910-1845</t>
  </si>
  <si>
    <t>1780 Grosvenor Pl</t>
  </si>
  <si>
    <t>L5L 3V8</t>
  </si>
  <si>
    <t>stevegpereira@hotmail.com</t>
  </si>
  <si>
    <t># 201 - 393 Rymal Rd West</t>
  </si>
  <si>
    <t>1408-2177 Burnhamthorpe Rd W</t>
  </si>
  <si>
    <t>647-628-3010</t>
  </si>
  <si>
    <t>Lorraine</t>
  </si>
  <si>
    <t>1436 Clearwater (Oakville)</t>
  </si>
  <si>
    <t>S.K.</t>
  </si>
  <si>
    <t>MEMBERS / Title</t>
  </si>
  <si>
    <t>Rev Fr.</t>
  </si>
  <si>
    <t>289-232-7613</t>
  </si>
  <si>
    <t>1003 - 330 Rathburn Rd W.</t>
  </si>
  <si>
    <t>L5B 3Y1</t>
  </si>
  <si>
    <t>416-312-8266</t>
  </si>
  <si>
    <t xml:space="preserve">Nazare </t>
  </si>
  <si>
    <t>Pedro</t>
  </si>
  <si>
    <t>3487 Fenwick Cr</t>
  </si>
  <si>
    <t>L5L 5P2</t>
  </si>
  <si>
    <t>905-607-5872</t>
  </si>
  <si>
    <t>J. Emmanuel (Noel)</t>
  </si>
  <si>
    <t>Fraternal Benefits Adv.</t>
  </si>
  <si>
    <t>905 306 1199</t>
  </si>
  <si>
    <t>416 371 5607</t>
  </si>
  <si>
    <t>L5B 3W4</t>
  </si>
  <si>
    <t>1802 - 350 Webb Dr</t>
  </si>
  <si>
    <t>110 - 2205 South Millway</t>
  </si>
  <si>
    <t>2502 Frankfield Rd</t>
  </si>
  <si>
    <t>L5K 2A6</t>
  </si>
  <si>
    <t>fraser3@bell.net</t>
  </si>
  <si>
    <t>nickolas.valant@gmail.com</t>
  </si>
  <si>
    <t>Nickolas (Nick)</t>
  </si>
  <si>
    <t>Paul J.</t>
  </si>
  <si>
    <t>pj.beauc01@rogers.com</t>
  </si>
  <si>
    <t>Aduwari</t>
  </si>
  <si>
    <t>Florence</t>
  </si>
  <si>
    <t>647-298-0870</t>
  </si>
  <si>
    <t>--</t>
  </si>
  <si>
    <t>caduwari@yahoo.com</t>
  </si>
  <si>
    <t>401 - 2285 The Collegeway</t>
  </si>
  <si>
    <t>Noronha</t>
  </si>
  <si>
    <t>Celissa</t>
  </si>
  <si>
    <t>905-465-9533</t>
  </si>
  <si>
    <t>416-859-7811</t>
  </si>
  <si>
    <t>richard.noronha@gmail.com</t>
  </si>
  <si>
    <t>2400 Pine Glen Rd (Oakville)</t>
  </si>
  <si>
    <t>L6M 0G9</t>
  </si>
  <si>
    <t>Soares</t>
  </si>
  <si>
    <t>905-997-3357</t>
  </si>
  <si>
    <t>647-998-3357</t>
  </si>
  <si>
    <t>soareshouse@gmail.com</t>
  </si>
  <si>
    <t>3441 Marmac Cr</t>
  </si>
  <si>
    <t>L5L 5A1</t>
  </si>
  <si>
    <t>416-669-1063</t>
  </si>
  <si>
    <t>Died Apr 19, 2019</t>
  </si>
  <si>
    <t>Died Apr 11, 2019</t>
  </si>
  <si>
    <t>Died Apr 12, 2018</t>
  </si>
  <si>
    <t>Burgess</t>
  </si>
  <si>
    <t>Trevy</t>
  </si>
  <si>
    <t>trevyburgess@gmail.com</t>
  </si>
  <si>
    <t>613-261-3384</t>
  </si>
  <si>
    <t>Furtado</t>
  </si>
  <si>
    <t>Kenny</t>
  </si>
  <si>
    <t>647-504-5816</t>
  </si>
  <si>
    <t>kdjfurtado@gmail.com</t>
  </si>
  <si>
    <t>Died Dec 28, 2014</t>
  </si>
  <si>
    <t>Died Jan 8, 2019</t>
  </si>
  <si>
    <t>Margaret  Mary</t>
  </si>
  <si>
    <t>Died Sept 2, 2018</t>
  </si>
  <si>
    <t>Sean Michael</t>
  </si>
  <si>
    <t>W. Greg (deacon)</t>
  </si>
  <si>
    <t>Died July 9, 2017</t>
  </si>
  <si>
    <t>416-704-9091</t>
  </si>
  <si>
    <t>Policarpio</t>
  </si>
  <si>
    <t>Arturo</t>
  </si>
  <si>
    <t>Plaque</t>
  </si>
  <si>
    <t>Died May 5, 2019</t>
  </si>
  <si>
    <t>2019 - 2020 Executive</t>
  </si>
  <si>
    <t>2650 Altadena Crt</t>
  </si>
  <si>
    <t>L5K 1G2</t>
  </si>
  <si>
    <t>J. Scott</t>
  </si>
  <si>
    <t>james.neil@dpcdsb.org</t>
  </si>
  <si>
    <t>Moved away</t>
  </si>
  <si>
    <t>4050 Farrier Crt</t>
  </si>
  <si>
    <t>L5L 2Y4</t>
  </si>
  <si>
    <t>Briant</t>
  </si>
  <si>
    <t>9-6975 Meadowvale Town Centre Cir</t>
  </si>
  <si>
    <t>L5N 2V7</t>
  </si>
  <si>
    <t>Brown</t>
  </si>
  <si>
    <t>John P.</t>
  </si>
  <si>
    <t>Steven M.</t>
  </si>
  <si>
    <t>3501 Sawmill Valley Dr</t>
  </si>
  <si>
    <t>L5L 3A3</t>
  </si>
  <si>
    <t>1166 Fleet St</t>
  </si>
  <si>
    <t>L5H 3P6</t>
  </si>
  <si>
    <t>2754 Hardy Cr (Oakville)</t>
  </si>
  <si>
    <t>L6L 7B8</t>
  </si>
  <si>
    <t>Luis</t>
  </si>
  <si>
    <t>Arthur</t>
  </si>
  <si>
    <t>3252 Bethune Rd</t>
  </si>
  <si>
    <t>L5L 4P9</t>
  </si>
  <si>
    <t>Nathan</t>
  </si>
  <si>
    <t>Avinash A.</t>
  </si>
  <si>
    <t>260-2095 Roche Crt</t>
  </si>
  <si>
    <t>L5K 2C8</t>
  </si>
  <si>
    <t>Szamra</t>
  </si>
  <si>
    <t>97 Hannon Cr (Hannon ON)</t>
  </si>
  <si>
    <t>L0R 1P0</t>
  </si>
  <si>
    <t>Comments</t>
  </si>
  <si>
    <t>1182 Silverfox Dr (London, ON)</t>
  </si>
  <si>
    <t>7428fob@gmail.com</t>
  </si>
  <si>
    <t>nathanavinash@gmail.com</t>
  </si>
  <si>
    <t>Shawn.O'Grady@thp.ca</t>
  </si>
  <si>
    <t>wojtekszamra5@hotmail.com</t>
  </si>
  <si>
    <t>denisesandford@sympatico.ca</t>
  </si>
  <si>
    <t>Died Aug 1, 1987</t>
  </si>
  <si>
    <t>Died Nov 8, 1994</t>
  </si>
  <si>
    <t>Died Mar 2, 2016</t>
  </si>
  <si>
    <t>Died Nov 10, 1990</t>
  </si>
  <si>
    <t>Died June 5, 2006</t>
  </si>
  <si>
    <t>Died Feb 15, 2007</t>
  </si>
  <si>
    <t>Died May 12, 2010</t>
  </si>
  <si>
    <t>Died Sep 25, 1996</t>
  </si>
  <si>
    <t>Died Jan 13, 2012</t>
  </si>
  <si>
    <t>Died May 22, 2011</t>
  </si>
  <si>
    <t>Died June 14, 2009</t>
  </si>
  <si>
    <t>Died Nov 25, 1992</t>
  </si>
  <si>
    <t>Died Aug 29, 2010</t>
  </si>
  <si>
    <t>Died Jan 19, 2011</t>
  </si>
  <si>
    <t>Died Oct 22, 2008</t>
  </si>
  <si>
    <t>Died Mar 8, 2016</t>
  </si>
  <si>
    <t>Died Oct 18, 2015</t>
  </si>
  <si>
    <t>Died Dec 15, 2000</t>
  </si>
  <si>
    <t>Died May 21, 2006</t>
  </si>
  <si>
    <t>Died Nov 27, 2009</t>
  </si>
  <si>
    <t>Died Apr 11, 2009</t>
  </si>
  <si>
    <t>Died Apr 9, 2016</t>
  </si>
  <si>
    <t>Died Nov 6, 2014</t>
  </si>
  <si>
    <t>Mary Carmel</t>
  </si>
  <si>
    <t>Died June 2, 2013</t>
  </si>
  <si>
    <t>Retention Chairman</t>
  </si>
  <si>
    <t>Family Director</t>
  </si>
  <si>
    <t>[Sumeraj, Charles - deceased]</t>
  </si>
  <si>
    <r>
      <t>1st yr Trustee</t>
    </r>
    <r>
      <rPr>
        <sz val="8"/>
        <rFont val="Arial"/>
        <family val="2"/>
      </rPr>
      <t xml:space="preserve"> (3 yrs left)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 </t>
    </r>
  </si>
  <si>
    <r>
      <t xml:space="preserve">2nd yr Trustee </t>
    </r>
    <r>
      <rPr>
        <sz val="8"/>
        <rFont val="Arial"/>
        <family val="2"/>
      </rPr>
      <t>(2 yrs left)</t>
    </r>
    <r>
      <rPr>
        <sz val="10"/>
        <rFont val="Arial"/>
        <family val="2"/>
      </rPr>
      <t xml:space="preserve">     </t>
    </r>
  </si>
  <si>
    <r>
      <t xml:space="preserve">3rd yr Trustee </t>
    </r>
    <r>
      <rPr>
        <sz val="8"/>
        <rFont val="Arial"/>
        <family val="2"/>
      </rPr>
      <t xml:space="preserve">(1 yr left) </t>
    </r>
    <r>
      <rPr>
        <sz val="10"/>
        <rFont val="Arial"/>
        <family val="2"/>
      </rPr>
      <t xml:space="preserve">  </t>
    </r>
  </si>
  <si>
    <t>Luby</t>
  </si>
  <si>
    <t>Donald</t>
  </si>
  <si>
    <t>5012 Northern Lights Circle</t>
  </si>
  <si>
    <t>L5R 2P6</t>
  </si>
  <si>
    <t>905-617-5909</t>
  </si>
  <si>
    <t>289-232-1283</t>
  </si>
  <si>
    <t>lubydon@yahoo.com</t>
  </si>
  <si>
    <t>Neville</t>
  </si>
  <si>
    <t>Arnold</t>
  </si>
  <si>
    <t>nevillearnold@rogers.com</t>
  </si>
  <si>
    <t>Lodge</t>
  </si>
  <si>
    <t>Ian H.</t>
  </si>
  <si>
    <t>new member</t>
  </si>
  <si>
    <t>il@foilcon.com</t>
  </si>
  <si>
    <t>2022 Jacamar Crt</t>
  </si>
  <si>
    <t>416-899-9537</t>
  </si>
  <si>
    <t>Charles C.</t>
  </si>
  <si>
    <t>Died Sept 21, 2019</t>
  </si>
  <si>
    <t>Died Nov 23, 2019</t>
  </si>
  <si>
    <t>epinto@starvoy.com</t>
  </si>
  <si>
    <t>Pradiban C.</t>
  </si>
  <si>
    <t>289-997-5465</t>
  </si>
  <si>
    <t>905-782-3010</t>
  </si>
  <si>
    <t>pradanthony20@gmail.com</t>
  </si>
  <si>
    <t>Nazareth A.</t>
  </si>
  <si>
    <t>nazareth2k17@gmail.com</t>
  </si>
  <si>
    <t>pmarkessr@gmail.com</t>
  </si>
  <si>
    <t>416-461-4533</t>
  </si>
  <si>
    <t>416-573-8648</t>
  </si>
  <si>
    <t>905-678-8869</t>
  </si>
  <si>
    <t>Denzil R.</t>
  </si>
  <si>
    <t>905-855-3788</t>
  </si>
  <si>
    <t>Frank M.</t>
  </si>
  <si>
    <t>905-855-9567</t>
  </si>
  <si>
    <t>416-822-3826</t>
  </si>
  <si>
    <t>905-607-6346</t>
  </si>
  <si>
    <t>905-829-3162</t>
  </si>
  <si>
    <t>905-822-2172</t>
  </si>
  <si>
    <t>905-467-0677</t>
  </si>
  <si>
    <t>905-804-5369</t>
  </si>
  <si>
    <t>905-827-7777</t>
  </si>
  <si>
    <t>416-235-1626</t>
  </si>
  <si>
    <t>416-225-1742</t>
  </si>
  <si>
    <t>416-845-7371</t>
  </si>
  <si>
    <t>905-543-8786</t>
  </si>
  <si>
    <t>905-823-3062</t>
  </si>
  <si>
    <t>519-820-1433</t>
  </si>
  <si>
    <t>905-820-9358</t>
  </si>
  <si>
    <t>416-473-7719</t>
  </si>
  <si>
    <t>Wojtek</t>
  </si>
  <si>
    <t>maxrodrigues1966@gmail.com</t>
  </si>
  <si>
    <t>MarcelB1951@gmail.com</t>
  </si>
  <si>
    <t>chriskfern@gmail.com</t>
  </si>
  <si>
    <t>birant.steven@gmail.com</t>
  </si>
  <si>
    <t>jbrown@mccarthy.ca</t>
  </si>
  <si>
    <t>N2C 0B3</t>
  </si>
  <si>
    <t>Acosta</t>
  </si>
  <si>
    <t>transfer in</t>
  </si>
  <si>
    <t>Piskorski</t>
  </si>
  <si>
    <t>Jerry</t>
  </si>
  <si>
    <t>Desmond</t>
  </si>
  <si>
    <t>647-530-7226</t>
  </si>
  <si>
    <t>510 Bldg3,121 Fallowfield Dr (Kitchener)</t>
  </si>
  <si>
    <t>647-203-5517</t>
  </si>
  <si>
    <t>rololaptop@rogers.com</t>
  </si>
  <si>
    <t>3006 - 35 Kingsbridge Garden Cir.</t>
  </si>
  <si>
    <t>L5R 3Z5</t>
  </si>
  <si>
    <t>905-615-0963</t>
  </si>
  <si>
    <t>Edgardo (Ed) A.</t>
  </si>
  <si>
    <t>53 - 2736 Folkway Dr.</t>
  </si>
  <si>
    <t>L5L 2G4</t>
  </si>
  <si>
    <t>904-820-7704</t>
  </si>
  <si>
    <t>jerry.piskorski@gmail.com</t>
  </si>
  <si>
    <t xml:space="preserve">new e-member </t>
  </si>
  <si>
    <t>transfer in (in process)</t>
  </si>
  <si>
    <t>Armando</t>
  </si>
  <si>
    <t>3346 Aubrey Rd</t>
  </si>
  <si>
    <t>L5L 5E1</t>
  </si>
  <si>
    <t>647-808-1405</t>
  </si>
  <si>
    <t>armando524@yahoo.ca</t>
  </si>
  <si>
    <t>Taby</t>
  </si>
  <si>
    <t>3276 Bethune Rd</t>
  </si>
  <si>
    <t>L5L 4P8</t>
  </si>
  <si>
    <t>Chacko</t>
  </si>
  <si>
    <t>Nishant</t>
  </si>
  <si>
    <t>nishant.chacko@gmail.com</t>
  </si>
  <si>
    <t>L5J 2A6</t>
  </si>
  <si>
    <t>W</t>
  </si>
  <si>
    <t>519-472-0907</t>
  </si>
  <si>
    <t>??</t>
  </si>
  <si>
    <t>Gbongbor</t>
  </si>
  <si>
    <t>Transfer In 2020-02-10</t>
  </si>
  <si>
    <t>506-262-3313</t>
  </si>
  <si>
    <t>davidgbongbor@gmail.com</t>
  </si>
  <si>
    <t>3365 Delfi Rd</t>
  </si>
  <si>
    <t>David E.S.K.</t>
  </si>
  <si>
    <t>L5L 1S1</t>
  </si>
  <si>
    <t>Cancel Req rec'd 2020-01-07</t>
  </si>
  <si>
    <t>Cancel Req rec'd 2020-01-13</t>
  </si>
  <si>
    <t>Cancel Req rec'd 2020-02-07</t>
  </si>
  <si>
    <t>Briohes</t>
  </si>
  <si>
    <t>tabybriohes@gmail.com</t>
  </si>
  <si>
    <t>647-997-3618</t>
  </si>
  <si>
    <t>new member (info corrected)</t>
  </si>
  <si>
    <t>Asuncion</t>
  </si>
  <si>
    <t>2176 Truscott Dr</t>
  </si>
  <si>
    <t>647-871-0940</t>
  </si>
  <si>
    <t>Moved away (new address)</t>
  </si>
  <si>
    <t>Moved away several years ago</t>
  </si>
  <si>
    <t>new member (surname corrected)</t>
  </si>
  <si>
    <t>YELLOW Highlighting indicates CHANGES and ADDITIONS MADE in Current Fraternal Year (July 1, 2019 to June 30, 2020)</t>
  </si>
  <si>
    <t>PINK Highlighting indicates that the MEMBER has communicated to the RETENTION COMMITTEE that he wants to CANCEL or WITHDRAW  membership from the Knight of Columbus</t>
  </si>
  <si>
    <t>updated email</t>
  </si>
  <si>
    <t>Moved away; corrected phone#</t>
  </si>
  <si>
    <t>Moved to USA many years ago</t>
  </si>
  <si>
    <t>new member (phone corrected)</t>
  </si>
  <si>
    <t>Net membership  (after pending suspensions removed)</t>
  </si>
  <si>
    <t>Members not active in Council activities</t>
  </si>
  <si>
    <t>Others parishes or parish not known:</t>
  </si>
  <si>
    <t xml:space="preserve">Members requesting CANCELLATION of Membership </t>
  </si>
  <si>
    <t xml:space="preserve">St. Francis of Assisi: </t>
  </si>
  <si>
    <t xml:space="preserve">St. Ignatius Loyola: </t>
  </si>
  <si>
    <r>
      <rPr>
        <b/>
        <sz val="10"/>
        <rFont val="Arial"/>
        <family val="2"/>
      </rPr>
      <t>Parish Codes: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St Francis of Assisi Parish; 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= St Ignatius Loyola Parish; 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= other parish or parish unknown</t>
    </r>
  </si>
  <si>
    <t>PARISH AFFILIATIONS:</t>
  </si>
  <si>
    <t xml:space="preserve"> Members involved in Council activities</t>
  </si>
  <si>
    <t>Members not active and with suspensions in process</t>
  </si>
  <si>
    <t>Total Council Membership *</t>
  </si>
  <si>
    <r>
      <t>* This list agrees with the Official Council Roster of Associate (A) &amp; Insurance (I) members at the indicated date, but excludes Officially Inactive (N) members, and other known exceptions 
    (e.g.</t>
    </r>
    <r>
      <rPr>
        <sz val="10"/>
        <rFont val="Calibri"/>
        <family val="2"/>
      </rPr>
      <t> </t>
    </r>
    <r>
      <rPr>
        <sz val="10"/>
        <rFont val="Arial"/>
        <family val="2"/>
      </rPr>
      <t xml:space="preserve">deceased members, past clergy no longer associated with this Council, etc) that still appear on the Official Council Roster. </t>
    </r>
  </si>
  <si>
    <t xml:space="preserve">           NOTES:</t>
  </si>
  <si>
    <t>Kevin A</t>
  </si>
  <si>
    <t>905-781-1951</t>
  </si>
  <si>
    <t>72855 Duchame Crt</t>
  </si>
  <si>
    <t>N0M 2T0</t>
  </si>
  <si>
    <t>Charles E</t>
  </si>
  <si>
    <t>416-988-6453</t>
  </si>
  <si>
    <t>416-998-3453</t>
  </si>
  <si>
    <t>Michael L</t>
  </si>
  <si>
    <t>Frank W</t>
  </si>
  <si>
    <t>3445 Charmaine Hts</t>
  </si>
  <si>
    <t>L5A 2C2</t>
  </si>
  <si>
    <t>updated phone</t>
  </si>
  <si>
    <t>updated address</t>
  </si>
  <si>
    <t>Edwin C</t>
  </si>
  <si>
    <t>en3661@rogers.com</t>
  </si>
  <si>
    <t>added email</t>
  </si>
  <si>
    <t>647-969-7450</t>
  </si>
  <si>
    <t>corected phone</t>
  </si>
  <si>
    <t>3306 Thorncrest Dr</t>
  </si>
  <si>
    <t>L5L 4K6</t>
  </si>
  <si>
    <t>905 488 4080</t>
  </si>
  <si>
    <t>added res phone</t>
  </si>
  <si>
    <t>Ireneusz "Eric"</t>
  </si>
  <si>
    <t>Krzysztof "Kris"</t>
  </si>
  <si>
    <t>Anthony J</t>
  </si>
  <si>
    <t>Wes Z</t>
  </si>
  <si>
    <t>4232 Lastranda Hts</t>
  </si>
  <si>
    <t>L5C 3W3</t>
  </si>
  <si>
    <t>Martin P</t>
  </si>
  <si>
    <t>647 292 0879</t>
  </si>
  <si>
    <t>Greg A</t>
  </si>
  <si>
    <t>905 569 9292</t>
  </si>
  <si>
    <t>phone corrected</t>
  </si>
  <si>
    <t>Renato L</t>
  </si>
  <si>
    <t>address updated</t>
  </si>
  <si>
    <t>504 - 320 Mill St S (Brampton)</t>
  </si>
  <si>
    <t>L6Y 3V2</t>
  </si>
  <si>
    <t>Corry H</t>
  </si>
  <si>
    <t xml:space="preserve">Peter </t>
  </si>
  <si>
    <t>Ron J</t>
  </si>
  <si>
    <t>Greg E</t>
  </si>
  <si>
    <t>Gilbert A</t>
  </si>
  <si>
    <t>Ronald J</t>
  </si>
  <si>
    <t>Gordon W</t>
  </si>
  <si>
    <t>647-550-7646</t>
  </si>
  <si>
    <t>Carlos C</t>
  </si>
  <si>
    <t>2584 Onondaga Pl</t>
  </si>
  <si>
    <t>L5H 4B7</t>
  </si>
  <si>
    <t>2734 Barnstone Cr</t>
  </si>
  <si>
    <t>L5K 2E1</t>
  </si>
  <si>
    <t>Stephen G</t>
  </si>
  <si>
    <t>647-289-5278</t>
  </si>
  <si>
    <t>cell ph added</t>
  </si>
  <si>
    <t>Don D</t>
  </si>
  <si>
    <t>905-608-1613</t>
  </si>
  <si>
    <t>updated res ph</t>
  </si>
  <si>
    <t>Arun A</t>
  </si>
  <si>
    <t>905-829-1922</t>
  </si>
  <si>
    <t>905-484-0350</t>
  </si>
  <si>
    <t>updated phone #s</t>
  </si>
  <si>
    <t>Paul S</t>
  </si>
  <si>
    <t>514-695-8900</t>
  </si>
  <si>
    <t>Moved away; updated res ph</t>
  </si>
  <si>
    <t>Luc F</t>
  </si>
  <si>
    <t>204 - 33 Whitmer St (Milton)</t>
  </si>
  <si>
    <t>L9T 8P9</t>
  </si>
  <si>
    <t>del ph, updated address</t>
  </si>
  <si>
    <t>416-936-9334</t>
  </si>
  <si>
    <t>Corrected cell no</t>
  </si>
  <si>
    <t>905-996-2712</t>
  </si>
  <si>
    <t>647-238-8238</t>
  </si>
  <si>
    <t>added cell no</t>
  </si>
  <si>
    <t>updated ph &amp; address</t>
  </si>
  <si>
    <t>289-997-1834</t>
  </si>
  <si>
    <t>19 Dredge Crt (Milton)</t>
  </si>
  <si>
    <t>L9T 8T1</t>
  </si>
  <si>
    <t>wight7413@rogers.com</t>
  </si>
  <si>
    <t>Samir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</si>
</sst>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1" applyFont="1" applyFill="1" applyAlignment="1" applyProtection="1">
      <alignment horizontal="left" wrapText="1"/>
    </xf>
    <xf numFmtId="0" fontId="8" fillId="0" borderId="0" xfId="1" applyFont="1" applyFill="1" applyAlignment="1" applyProtection="1">
      <alignment wrapText="1"/>
    </xf>
    <xf numFmtId="0" fontId="8" fillId="0" borderId="0" xfId="0" applyFont="1" applyFill="1" applyAlignment="1">
      <alignment horizontal="left" wrapText="1"/>
    </xf>
    <xf numFmtId="0" fontId="5" fillId="0" borderId="0" xfId="0" applyFont="1"/>
    <xf numFmtId="0" fontId="5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7" fillId="0" borderId="0" xfId="1" applyFont="1" applyFill="1" applyAlignment="1" applyProtection="1">
      <alignment horizontal="left" wrapText="1"/>
    </xf>
    <xf numFmtId="15" fontId="3" fillId="0" borderId="0" xfId="0" applyNumberFormat="1" applyFont="1" applyAlignment="1">
      <alignment horizontal="center"/>
    </xf>
    <xf numFmtId="0" fontId="8" fillId="0" borderId="0" xfId="1" applyFont="1" applyFill="1" applyAlignment="1" applyProtection="1">
      <alignment vertical="top" wrapText="1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quotePrefix="1" applyFont="1" applyFill="1" applyAlignment="1">
      <alignment horizontal="center" wrapText="1"/>
    </xf>
    <xf numFmtId="0" fontId="0" fillId="2" borderId="0" xfId="0" applyFill="1"/>
    <xf numFmtId="0" fontId="5" fillId="0" borderId="0" xfId="0" applyFont="1" applyFill="1" applyAlignment="1"/>
    <xf numFmtId="0" fontId="5" fillId="0" borderId="0" xfId="1" applyFont="1" applyFill="1" applyAlignment="1" applyProtection="1">
      <alignment horizontal="left" wrapText="1"/>
    </xf>
    <xf numFmtId="0" fontId="5" fillId="0" borderId="0" xfId="0" applyFont="1" applyFill="1"/>
    <xf numFmtId="0" fontId="7" fillId="0" borderId="0" xfId="1" applyFont="1" applyFill="1" applyBorder="1" applyAlignment="1" applyProtection="1">
      <alignment horizontal="left" wrapText="1"/>
    </xf>
    <xf numFmtId="0" fontId="0" fillId="0" borderId="0" xfId="0" applyAlignment="1"/>
    <xf numFmtId="0" fontId="3" fillId="0" borderId="0" xfId="0" applyFont="1"/>
    <xf numFmtId="0" fontId="7" fillId="0" borderId="0" xfId="2" applyFont="1" applyFill="1" applyAlignment="1" applyProtection="1">
      <alignment horizontal="left" wrapText="1"/>
    </xf>
    <xf numFmtId="0" fontId="7" fillId="0" borderId="0" xfId="0" applyFont="1" applyFill="1" applyAlignment="1">
      <alignment horizontal="left" wrapText="1"/>
    </xf>
    <xf numFmtId="0" fontId="13" fillId="0" borderId="0" xfId="2" applyFill="1" applyAlignment="1" applyProtection="1">
      <alignment horizontal="left" wrapText="1"/>
    </xf>
    <xf numFmtId="0" fontId="14" fillId="0" borderId="0" xfId="0" applyFont="1"/>
    <xf numFmtId="0" fontId="3" fillId="3" borderId="1" xfId="0" applyFont="1" applyFill="1" applyBorder="1" applyAlignment="1">
      <alignment wrapText="1"/>
    </xf>
    <xf numFmtId="0" fontId="0" fillId="3" borderId="2" xfId="0" applyFill="1" applyBorder="1"/>
    <xf numFmtId="0" fontId="8" fillId="3" borderId="2" xfId="0" applyFont="1" applyFill="1" applyBorder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 wrapText="1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5" fontId="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7" fillId="0" borderId="0" xfId="1" applyFont="1" applyAlignment="1" applyProtection="1">
      <alignment horizontal="center" vertical="center"/>
    </xf>
    <xf numFmtId="0" fontId="15" fillId="3" borderId="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3" borderId="6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4" fillId="0" borderId="4" xfId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3" fillId="3" borderId="4" xfId="0" applyFont="1" applyFill="1" applyBorder="1" applyAlignment="1">
      <alignment horizontal="left" wrapText="1"/>
    </xf>
    <xf numFmtId="164" fontId="5" fillId="0" borderId="0" xfId="3" applyNumberFormat="1" applyFont="1" applyFill="1" applyAlignment="1">
      <alignment horizontal="center"/>
    </xf>
    <xf numFmtId="0" fontId="0" fillId="4" borderId="9" xfId="0" applyFill="1" applyBorder="1"/>
    <xf numFmtId="0" fontId="0" fillId="5" borderId="9" xfId="0" applyFill="1" applyBorder="1"/>
    <xf numFmtId="0" fontId="3" fillId="4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164" fontId="3" fillId="5" borderId="0" xfId="3" applyNumberFormat="1" applyFont="1" applyFill="1" applyBorder="1" applyAlignment="1">
      <alignment horizontal="center"/>
    </xf>
    <xf numFmtId="164" fontId="3" fillId="4" borderId="0" xfId="3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/>
    <xf numFmtId="0" fontId="3" fillId="6" borderId="0" xfId="0" applyFont="1" applyFill="1" applyBorder="1"/>
    <xf numFmtId="0" fontId="0" fillId="0" borderId="18" xfId="0" applyBorder="1"/>
    <xf numFmtId="0" fontId="0" fillId="0" borderId="9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4" borderId="0" xfId="0" applyFill="1" applyBorder="1"/>
    <xf numFmtId="0" fontId="0" fillId="5" borderId="0" xfId="0" applyFill="1" applyBorder="1"/>
    <xf numFmtId="0" fontId="5" fillId="0" borderId="16" xfId="0" applyFont="1" applyBorder="1"/>
    <xf numFmtId="0" fontId="5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17" xfId="0" applyFont="1" applyBorder="1"/>
    <xf numFmtId="0" fontId="5" fillId="0" borderId="16" xfId="0" applyFont="1" applyFill="1" applyBorder="1"/>
    <xf numFmtId="0" fontId="5" fillId="0" borderId="17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2" xfId="0" applyBorder="1"/>
    <xf numFmtId="0" fontId="0" fillId="5" borderId="16" xfId="0" applyFill="1" applyBorder="1" applyAlignment="1">
      <alignment horizontal="center"/>
    </xf>
    <xf numFmtId="0" fontId="0" fillId="4" borderId="17" xfId="0" applyFill="1" applyBorder="1"/>
    <xf numFmtId="0" fontId="5" fillId="5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19" xfId="0" applyFill="1" applyBorder="1"/>
    <xf numFmtId="0" fontId="3" fillId="5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4" fontId="3" fillId="5" borderId="16" xfId="3" applyNumberFormat="1" applyFont="1" applyFill="1" applyBorder="1" applyAlignment="1">
      <alignment horizontal="center"/>
    </xf>
    <xf numFmtId="164" fontId="3" fillId="4" borderId="17" xfId="3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16" xfId="0" applyFill="1" applyBorder="1"/>
    <xf numFmtId="0" fontId="0" fillId="5" borderId="18" xfId="0" applyFill="1" applyBorder="1"/>
    <xf numFmtId="0" fontId="3" fillId="6" borderId="16" xfId="0" applyFont="1" applyFill="1" applyBorder="1"/>
    <xf numFmtId="164" fontId="3" fillId="5" borderId="13" xfId="3" applyNumberFormat="1" applyFont="1" applyFill="1" applyBorder="1" applyAlignment="1">
      <alignment horizontal="center"/>
    </xf>
    <xf numFmtId="164" fontId="3" fillId="4" borderId="15" xfId="3" applyNumberFormat="1" applyFont="1" applyFill="1" applyBorder="1" applyAlignment="1">
      <alignment horizontal="center"/>
    </xf>
    <xf numFmtId="164" fontId="3" fillId="5" borderId="14" xfId="3" applyNumberFormat="1" applyFont="1" applyFill="1" applyBorder="1" applyAlignment="1">
      <alignment horizontal="center"/>
    </xf>
    <xf numFmtId="164" fontId="3" fillId="4" borderId="14" xfId="3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Border="1" applyAlignment="1"/>
    <xf numFmtId="0" fontId="5" fillId="0" borderId="0" xfId="0" applyFont="1" applyFill="1" applyBorder="1" applyAlignment="1">
      <alignment wrapText="1"/>
    </xf>
    <xf numFmtId="0" fontId="0" fillId="0" borderId="21" xfId="0" applyBorder="1"/>
    <xf numFmtId="0" fontId="5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0" fillId="0" borderId="0" xfId="0" applyFill="1" applyAlignment="1"/>
    <xf numFmtId="0" fontId="10" fillId="0" borderId="0" xfId="0" applyFont="1" applyAlignment="1"/>
    <xf numFmtId="0" fontId="3" fillId="3" borderId="7" xfId="0" applyFont="1" applyFill="1" applyBorder="1" applyAlignment="1"/>
    <xf numFmtId="0" fontId="10" fillId="0" borderId="0" xfId="0" applyFont="1" applyFill="1" applyAlignment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21" xfId="0" applyFill="1" applyBorder="1" applyAlignment="1"/>
    <xf numFmtId="0" fontId="0" fillId="0" borderId="0" xfId="0" applyFill="1" applyBorder="1" applyAlignment="1"/>
    <xf numFmtId="0" fontId="6" fillId="0" borderId="0" xfId="0" applyFont="1" applyFill="1"/>
    <xf numFmtId="0" fontId="8" fillId="0" borderId="0" xfId="0" applyFont="1" applyFill="1"/>
    <xf numFmtId="0" fontId="5" fillId="0" borderId="0" xfId="0" applyFont="1" applyFill="1" applyBorder="1" applyAlignment="1"/>
    <xf numFmtId="0" fontId="5" fillId="0" borderId="21" xfId="0" applyFont="1" applyFill="1" applyBorder="1" applyAlignment="1"/>
    <xf numFmtId="0" fontId="0" fillId="0" borderId="21" xfId="0" applyFill="1" applyBorder="1"/>
    <xf numFmtId="0" fontId="0" fillId="0" borderId="0" xfId="0" applyFont="1" applyFill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0" fillId="0" borderId="0" xfId="0" applyFill="1" applyAlignment="1"/>
    <xf numFmtId="0" fontId="5" fillId="2" borderId="0" xfId="0" applyFont="1" applyFill="1" applyAlignment="1">
      <alignment horizontal="left" wrapText="1" inden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7" fillId="2" borderId="0" xfId="1" applyFont="1" applyFill="1" applyAlignment="1" applyProtection="1">
      <alignment horizontal="left" wrapText="1"/>
    </xf>
    <xf numFmtId="0" fontId="1" fillId="2" borderId="0" xfId="0" applyFont="1" applyFill="1" applyAlignment="1">
      <alignment wrapText="1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/>
    </xf>
    <xf numFmtId="15" fontId="20" fillId="0" borderId="0" xfId="0" applyNumberFormat="1" applyFont="1" applyFill="1" applyAlignment="1">
      <alignment horizontal="left"/>
    </xf>
    <xf numFmtId="15" fontId="19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1" fillId="2" borderId="0" xfId="0" applyFont="1" applyFill="1" applyAlignment="1"/>
    <xf numFmtId="0" fontId="7" fillId="0" borderId="0" xfId="1" applyFont="1" applyFill="1" applyAlignment="1" applyProtection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0" fontId="12" fillId="2" borderId="0" xfId="0" applyFont="1" applyFill="1" applyAlignment="1"/>
    <xf numFmtId="0" fontId="22" fillId="0" borderId="0" xfId="1" applyFont="1" applyFill="1" applyAlignment="1" applyProtection="1">
      <alignment horizontal="left" wrapText="1"/>
    </xf>
    <xf numFmtId="0" fontId="23" fillId="0" borderId="0" xfId="1" applyFont="1" applyFill="1" applyAlignment="1" applyProtection="1">
      <alignment horizontal="left" wrapText="1"/>
    </xf>
    <xf numFmtId="0" fontId="23" fillId="2" borderId="0" xfId="1" applyFont="1" applyFill="1" applyAlignment="1" applyProtection="1">
      <alignment horizontal="left"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Alignment="1"/>
    <xf numFmtId="0" fontId="1" fillId="2" borderId="0" xfId="0" quotePrefix="1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Fill="1" applyAlignment="1"/>
    <xf numFmtId="0" fontId="7" fillId="2" borderId="0" xfId="1" applyFont="1" applyFill="1" applyAlignment="1" applyProtection="1"/>
    <xf numFmtId="0" fontId="3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5" fontId="19" fillId="0" borderId="0" xfId="0" applyNumberFormat="1" applyFont="1" applyFill="1" applyAlignment="1">
      <alignment horizontal="left"/>
    </xf>
    <xf numFmtId="0" fontId="0" fillId="0" borderId="11" xfId="0" applyBorder="1"/>
    <xf numFmtId="0" fontId="20" fillId="3" borderId="8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7" fillId="4" borderId="0" xfId="1" applyFont="1" applyFill="1" applyAlignment="1" applyProtection="1">
      <alignment horizontal="left" wrapText="1"/>
    </xf>
    <xf numFmtId="0" fontId="5" fillId="4" borderId="0" xfId="0" applyFont="1" applyFill="1" applyAlignment="1"/>
    <xf numFmtId="0" fontId="1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left" wrapText="1" indent="1"/>
    </xf>
    <xf numFmtId="0" fontId="1" fillId="4" borderId="0" xfId="1" applyFont="1" applyFill="1" applyAlignment="1" applyProtection="1">
      <alignment horizontal="left" wrapText="1"/>
    </xf>
    <xf numFmtId="0" fontId="1" fillId="4" borderId="0" xfId="0" applyFont="1" applyFill="1" applyAlignment="1"/>
    <xf numFmtId="0" fontId="3" fillId="4" borderId="0" xfId="0" applyFont="1" applyFill="1" applyAlignment="1">
      <alignment horizontal="center" wrapText="1"/>
    </xf>
    <xf numFmtId="0" fontId="0" fillId="0" borderId="0" xfId="0" applyFill="1" applyAlignment="1"/>
    <xf numFmtId="0" fontId="7" fillId="2" borderId="0" xfId="1" applyFont="1" applyFill="1" applyAlignment="1" applyProtection="1">
      <alignment wrapText="1"/>
    </xf>
    <xf numFmtId="0" fontId="3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0" fillId="7" borderId="0" xfId="0" applyFill="1"/>
    <xf numFmtId="0" fontId="5" fillId="7" borderId="0" xfId="0" applyFont="1" applyFill="1" applyAlignment="1"/>
    <xf numFmtId="0" fontId="0" fillId="7" borderId="0" xfId="0" applyFill="1" applyAlignment="1"/>
    <xf numFmtId="0" fontId="3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7" fillId="0" borderId="0" xfId="1" applyFont="1" applyFill="1" applyAlignment="1" applyProtection="1"/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164" fontId="5" fillId="0" borderId="7" xfId="3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7" fillId="0" borderId="0" xfId="1" applyFont="1" applyFill="1" applyAlignment="1" applyProtection="1">
      <alignment vertical="top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3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20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" borderId="2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</cellXfs>
  <cellStyles count="4">
    <cellStyle name="Hyperlink" xfId="1" builtinId="8"/>
    <cellStyle name="Hyperlink 2" xfId="2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areshouse@gmail.com" TargetMode="External"/><Relationship Id="rId21" Type="http://schemas.openxmlformats.org/officeDocument/2006/relationships/hyperlink" Target="mailto:marierodriques@hotmail.com" TargetMode="External"/><Relationship Id="rId42" Type="http://schemas.openxmlformats.org/officeDocument/2006/relationships/hyperlink" Target="mailto:acvardaro@yahoo.ca" TargetMode="External"/><Relationship Id="rId63" Type="http://schemas.openxmlformats.org/officeDocument/2006/relationships/hyperlink" Target="mailto:dmsudol@gmail.com" TargetMode="External"/><Relationship Id="rId84" Type="http://schemas.openxmlformats.org/officeDocument/2006/relationships/hyperlink" Target="mailto:ptbusby@hotmail.com" TargetMode="External"/><Relationship Id="rId138" Type="http://schemas.openxmlformats.org/officeDocument/2006/relationships/hyperlink" Target="mailto:jerry.piskorski@gmail.com" TargetMode="External"/><Relationship Id="rId107" Type="http://schemas.openxmlformats.org/officeDocument/2006/relationships/hyperlink" Target="mailto:wskovalchuk@sympatico.ca" TargetMode="External"/><Relationship Id="rId11" Type="http://schemas.openxmlformats.org/officeDocument/2006/relationships/hyperlink" Target="mailto:terry.strack@gmail.com" TargetMode="External"/><Relationship Id="rId32" Type="http://schemas.openxmlformats.org/officeDocument/2006/relationships/hyperlink" Target="mailto:pweber@hoodpkg.com" TargetMode="External"/><Relationship Id="rId53" Type="http://schemas.openxmlformats.org/officeDocument/2006/relationships/hyperlink" Target="mailto:adolfopapa@rogers.com" TargetMode="External"/><Relationship Id="rId74" Type="http://schemas.openxmlformats.org/officeDocument/2006/relationships/hyperlink" Target="mailto:hark3@rogers.com" TargetMode="External"/><Relationship Id="rId128" Type="http://schemas.openxmlformats.org/officeDocument/2006/relationships/hyperlink" Target="mailto:charles.c.haupt@gmail.com" TargetMode="External"/><Relationship Id="rId5" Type="http://schemas.openxmlformats.org/officeDocument/2006/relationships/hyperlink" Target="mailto:cyril.fleming@sympatico.ca" TargetMode="External"/><Relationship Id="rId90" Type="http://schemas.openxmlformats.org/officeDocument/2006/relationships/hyperlink" Target="mailto:aplemay@rogers.com" TargetMode="External"/><Relationship Id="rId95" Type="http://schemas.openxmlformats.org/officeDocument/2006/relationships/hyperlink" Target="mailto:stevegpereira@hotmail.com" TargetMode="External"/><Relationship Id="rId22" Type="http://schemas.openxmlformats.org/officeDocument/2006/relationships/hyperlink" Target="mailto:gmorgan77@cogeco.ca" TargetMode="External"/><Relationship Id="rId27" Type="http://schemas.openxmlformats.org/officeDocument/2006/relationships/hyperlink" Target="mailto:john.nevins2@sympatico.ca" TargetMode="External"/><Relationship Id="rId43" Type="http://schemas.openxmlformats.org/officeDocument/2006/relationships/hyperlink" Target="mailto:robandkass@yahoo.com" TargetMode="External"/><Relationship Id="rId48" Type="http://schemas.openxmlformats.org/officeDocument/2006/relationships/hyperlink" Target="mailto:annog@hotmail.ca" TargetMode="External"/><Relationship Id="rId64" Type="http://schemas.openxmlformats.org/officeDocument/2006/relationships/hyperlink" Target="mailto:edwinfarnan@yahoo.com" TargetMode="External"/><Relationship Id="rId69" Type="http://schemas.openxmlformats.org/officeDocument/2006/relationships/hyperlink" Target="mailto:peterengdds@gmail.com" TargetMode="External"/><Relationship Id="rId113" Type="http://schemas.openxmlformats.org/officeDocument/2006/relationships/hyperlink" Target="mailto:aplemay@rogers.com" TargetMode="External"/><Relationship Id="rId118" Type="http://schemas.openxmlformats.org/officeDocument/2006/relationships/hyperlink" Target="mailto:7428fob@gmail.com" TargetMode="External"/><Relationship Id="rId134" Type="http://schemas.openxmlformats.org/officeDocument/2006/relationships/hyperlink" Target="mailto:jbrown@mccarthy.ca" TargetMode="External"/><Relationship Id="rId139" Type="http://schemas.openxmlformats.org/officeDocument/2006/relationships/hyperlink" Target="mailto:armando524@yahoo.ca" TargetMode="External"/><Relationship Id="rId80" Type="http://schemas.openxmlformats.org/officeDocument/2006/relationships/hyperlink" Target="mailto:joemaguire101@gmail.com" TargetMode="External"/><Relationship Id="rId85" Type="http://schemas.openxmlformats.org/officeDocument/2006/relationships/hyperlink" Target="mailto:marnaz@rogers.com" TargetMode="External"/><Relationship Id="rId12" Type="http://schemas.openxmlformats.org/officeDocument/2006/relationships/hyperlink" Target="mailto:mvalentine@rogers.com" TargetMode="External"/><Relationship Id="rId17" Type="http://schemas.openxmlformats.org/officeDocument/2006/relationships/hyperlink" Target="mailto:dantrigiani@rogers.com" TargetMode="External"/><Relationship Id="rId33" Type="http://schemas.openxmlformats.org/officeDocument/2006/relationships/hyperlink" Target="mailto:dantrigiani@rogers.com" TargetMode="External"/><Relationship Id="rId38" Type="http://schemas.openxmlformats.org/officeDocument/2006/relationships/hyperlink" Target="mailto:martinfxmaher@hotmail.com" TargetMode="External"/><Relationship Id="rId59" Type="http://schemas.openxmlformats.org/officeDocument/2006/relationships/hyperlink" Target="mailto:rolandsantiago@ymail.com" TargetMode="External"/><Relationship Id="rId103" Type="http://schemas.openxmlformats.org/officeDocument/2006/relationships/hyperlink" Target="mailto:richard.noronha@gmail.com" TargetMode="External"/><Relationship Id="rId108" Type="http://schemas.openxmlformats.org/officeDocument/2006/relationships/hyperlink" Target="mailto:sirwilliamdemarchi@hotmail.com" TargetMode="External"/><Relationship Id="rId124" Type="http://schemas.openxmlformats.org/officeDocument/2006/relationships/hyperlink" Target="mailto:james.neil@dpcdsb.org" TargetMode="External"/><Relationship Id="rId129" Type="http://schemas.openxmlformats.org/officeDocument/2006/relationships/hyperlink" Target="mailto:epinto@starvoy.com" TargetMode="External"/><Relationship Id="rId54" Type="http://schemas.openxmlformats.org/officeDocument/2006/relationships/hyperlink" Target="mailto:noelquiaoit@gmail.com" TargetMode="External"/><Relationship Id="rId70" Type="http://schemas.openxmlformats.org/officeDocument/2006/relationships/hyperlink" Target="mailto:bwanatony1@gmail.com" TargetMode="External"/><Relationship Id="rId75" Type="http://schemas.openxmlformats.org/officeDocument/2006/relationships/hyperlink" Target="mailto:willhark2@hotmail.ca" TargetMode="External"/><Relationship Id="rId91" Type="http://schemas.openxmlformats.org/officeDocument/2006/relationships/hyperlink" Target="mailto:weszkrol@gmail.com" TargetMode="External"/><Relationship Id="rId96" Type="http://schemas.openxmlformats.org/officeDocument/2006/relationships/hyperlink" Target="mailto:acabri@rogers.com" TargetMode="External"/><Relationship Id="rId140" Type="http://schemas.openxmlformats.org/officeDocument/2006/relationships/hyperlink" Target="mailto:tabybriohes@g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azacheea@yahoo.com" TargetMode="External"/><Relationship Id="rId6" Type="http://schemas.openxmlformats.org/officeDocument/2006/relationships/hyperlink" Target="mailto:rkitchura@sympatico.ca" TargetMode="External"/><Relationship Id="rId23" Type="http://schemas.openxmlformats.org/officeDocument/2006/relationships/hyperlink" Target="mailto:john.killackey@sympatico.ca" TargetMode="External"/><Relationship Id="rId28" Type="http://schemas.openxmlformats.org/officeDocument/2006/relationships/hyperlink" Target="mailto:lorenzorubioperalta@yahoo.ca" TargetMode="External"/><Relationship Id="rId49" Type="http://schemas.openxmlformats.org/officeDocument/2006/relationships/hyperlink" Target="mailto:thomastanca@aim.com" TargetMode="External"/><Relationship Id="rId114" Type="http://schemas.openxmlformats.org/officeDocument/2006/relationships/hyperlink" Target="mailto:james.neil@dpcdsb.org" TargetMode="External"/><Relationship Id="rId119" Type="http://schemas.openxmlformats.org/officeDocument/2006/relationships/hyperlink" Target="mailto:nathanavinash@gmail.com" TargetMode="External"/><Relationship Id="rId44" Type="http://schemas.openxmlformats.org/officeDocument/2006/relationships/hyperlink" Target="mailto:ddroberts828@yahoo.ca" TargetMode="External"/><Relationship Id="rId60" Type="http://schemas.openxmlformats.org/officeDocument/2006/relationships/hyperlink" Target="mailto:rolandsantiago@ymail.com" TargetMode="External"/><Relationship Id="rId65" Type="http://schemas.openxmlformats.org/officeDocument/2006/relationships/hyperlink" Target="mailto:j-mchugh@rogers.com" TargetMode="External"/><Relationship Id="rId81" Type="http://schemas.openxmlformats.org/officeDocument/2006/relationships/hyperlink" Target="mailto:fcnazareth@yahoo.ca" TargetMode="External"/><Relationship Id="rId86" Type="http://schemas.openxmlformats.org/officeDocument/2006/relationships/hyperlink" Target="mailto:neilmshevlen@sympatico.ca" TargetMode="External"/><Relationship Id="rId130" Type="http://schemas.openxmlformats.org/officeDocument/2006/relationships/hyperlink" Target="mailto:pradanthony20@gmail.com" TargetMode="External"/><Relationship Id="rId135" Type="http://schemas.openxmlformats.org/officeDocument/2006/relationships/hyperlink" Target="mailto:chriskfern@gmail.com" TargetMode="External"/><Relationship Id="rId13" Type="http://schemas.openxmlformats.org/officeDocument/2006/relationships/hyperlink" Target="mailto:stateoffice@ontariokofc.ca" TargetMode="External"/><Relationship Id="rId18" Type="http://schemas.openxmlformats.org/officeDocument/2006/relationships/hyperlink" Target="mailto:stateoffice@ontariokofc.ca" TargetMode="External"/><Relationship Id="rId39" Type="http://schemas.openxmlformats.org/officeDocument/2006/relationships/hyperlink" Target="mailto:joemaguire101@gmail.com" TargetMode="External"/><Relationship Id="rId109" Type="http://schemas.openxmlformats.org/officeDocument/2006/relationships/hyperlink" Target="mailto:gregory.masters@rogers.com" TargetMode="External"/><Relationship Id="rId34" Type="http://schemas.openxmlformats.org/officeDocument/2006/relationships/hyperlink" Target="mailto:wilfredo.estolas@yahoo.ca" TargetMode="External"/><Relationship Id="rId50" Type="http://schemas.openxmlformats.org/officeDocument/2006/relationships/hyperlink" Target="mailto:kevin_dooley@rogers.com" TargetMode="External"/><Relationship Id="rId55" Type="http://schemas.openxmlformats.org/officeDocument/2006/relationships/hyperlink" Target="mailto:mdytyniak@gmail.com" TargetMode="External"/><Relationship Id="rId76" Type="http://schemas.openxmlformats.org/officeDocument/2006/relationships/hyperlink" Target="mailto:ronjmariano@gmail.com" TargetMode="External"/><Relationship Id="rId97" Type="http://schemas.openxmlformats.org/officeDocument/2006/relationships/hyperlink" Target="mailto:marnaz@rogers.com" TargetMode="External"/><Relationship Id="rId104" Type="http://schemas.openxmlformats.org/officeDocument/2006/relationships/hyperlink" Target="mailto:trevyburgess@gmail.com" TargetMode="External"/><Relationship Id="rId120" Type="http://schemas.openxmlformats.org/officeDocument/2006/relationships/hyperlink" Target="mailto:wojtekszamra5@hotmail.com" TargetMode="External"/><Relationship Id="rId125" Type="http://schemas.openxmlformats.org/officeDocument/2006/relationships/hyperlink" Target="mailto:james.neil@dpcdsb.org" TargetMode="External"/><Relationship Id="rId141" Type="http://schemas.openxmlformats.org/officeDocument/2006/relationships/hyperlink" Target="mailto:nishant.chacko@gmail.com" TargetMode="External"/><Relationship Id="rId7" Type="http://schemas.openxmlformats.org/officeDocument/2006/relationships/hyperlink" Target="mailto:rlmagtoto@aol.com" TargetMode="External"/><Relationship Id="rId71" Type="http://schemas.openxmlformats.org/officeDocument/2006/relationships/hyperlink" Target="mailto:douglasdoherty8@gmail.com" TargetMode="External"/><Relationship Id="rId92" Type="http://schemas.openxmlformats.org/officeDocument/2006/relationships/hyperlink" Target="mailto:corey@coreyhenderson.ca" TargetMode="External"/><Relationship Id="rId2" Type="http://schemas.openxmlformats.org/officeDocument/2006/relationships/hyperlink" Target="mailto:yvonneandcarl1@yahoo.ca" TargetMode="External"/><Relationship Id="rId29" Type="http://schemas.openxmlformats.org/officeDocument/2006/relationships/hyperlink" Target="mailto:gsmen@rogers.com" TargetMode="External"/><Relationship Id="rId24" Type="http://schemas.openxmlformats.org/officeDocument/2006/relationships/hyperlink" Target="mailto:jamessnclr@gmail.com" TargetMode="External"/><Relationship Id="rId40" Type="http://schemas.openxmlformats.org/officeDocument/2006/relationships/hyperlink" Target="mailto:rodgang@sympatico.ca" TargetMode="External"/><Relationship Id="rId45" Type="http://schemas.openxmlformats.org/officeDocument/2006/relationships/hyperlink" Target="mailto:dlund78@yahoo.com" TargetMode="External"/><Relationship Id="rId66" Type="http://schemas.openxmlformats.org/officeDocument/2006/relationships/hyperlink" Target="mailto:frank.ellis@sympatico.ca" TargetMode="External"/><Relationship Id="rId87" Type="http://schemas.openxmlformats.org/officeDocument/2006/relationships/hyperlink" Target="mailto:g_lloyd50@hotmail.com" TargetMode="External"/><Relationship Id="rId110" Type="http://schemas.openxmlformats.org/officeDocument/2006/relationships/hyperlink" Target="mailto:tkhanley@st-ignatius-loyola.com" TargetMode="External"/><Relationship Id="rId115" Type="http://schemas.openxmlformats.org/officeDocument/2006/relationships/hyperlink" Target="mailto:james.neil@dpcdsb.org" TargetMode="External"/><Relationship Id="rId131" Type="http://schemas.openxmlformats.org/officeDocument/2006/relationships/hyperlink" Target="mailto:pmarkessr@gmail.com" TargetMode="External"/><Relationship Id="rId136" Type="http://schemas.openxmlformats.org/officeDocument/2006/relationships/hyperlink" Target="mailto:rololaptop@rogers.com" TargetMode="External"/><Relationship Id="rId61" Type="http://schemas.openxmlformats.org/officeDocument/2006/relationships/hyperlink" Target="mailto:jpq1223@yahoo.ca" TargetMode="External"/><Relationship Id="rId82" Type="http://schemas.openxmlformats.org/officeDocument/2006/relationships/hyperlink" Target="mailto:collinalfred@outlook.com" TargetMode="External"/><Relationship Id="rId19" Type="http://schemas.openxmlformats.org/officeDocument/2006/relationships/hyperlink" Target="mailto:gregory.masters@rogers.com" TargetMode="External"/><Relationship Id="rId14" Type="http://schemas.openxmlformats.org/officeDocument/2006/relationships/hyperlink" Target="mailto:rlinsley@sympatico.ca" TargetMode="External"/><Relationship Id="rId30" Type="http://schemas.openxmlformats.org/officeDocument/2006/relationships/hyperlink" Target="mailto:givergp@rogers.com" TargetMode="External"/><Relationship Id="rId35" Type="http://schemas.openxmlformats.org/officeDocument/2006/relationships/hyperlink" Target="mailto:edwinfds@yahoo.com" TargetMode="External"/><Relationship Id="rId56" Type="http://schemas.openxmlformats.org/officeDocument/2006/relationships/hyperlink" Target="mailto:mgenua5940@rogers.com" TargetMode="External"/><Relationship Id="rId77" Type="http://schemas.openxmlformats.org/officeDocument/2006/relationships/hyperlink" Target="mailto:lobopeter@rogers.com" TargetMode="External"/><Relationship Id="rId100" Type="http://schemas.openxmlformats.org/officeDocument/2006/relationships/hyperlink" Target="mailto:nickolas.valant@gmail.com" TargetMode="External"/><Relationship Id="rId105" Type="http://schemas.openxmlformats.org/officeDocument/2006/relationships/hyperlink" Target="mailto:kdjfurtado@gmail.com" TargetMode="External"/><Relationship Id="rId126" Type="http://schemas.openxmlformats.org/officeDocument/2006/relationships/hyperlink" Target="mailto:lubydon@yahoo.com" TargetMode="External"/><Relationship Id="rId8" Type="http://schemas.openxmlformats.org/officeDocument/2006/relationships/hyperlink" Target="mailto:bruce.peterson@rogers.com" TargetMode="External"/><Relationship Id="rId51" Type="http://schemas.openxmlformats.org/officeDocument/2006/relationships/hyperlink" Target="mailto:nazareth2k17@gmail.com" TargetMode="External"/><Relationship Id="rId72" Type="http://schemas.openxmlformats.org/officeDocument/2006/relationships/hyperlink" Target="mailto:richardgote@yahoo.ca" TargetMode="External"/><Relationship Id="rId93" Type="http://schemas.openxmlformats.org/officeDocument/2006/relationships/hyperlink" Target="mailto:maxrodrigues1966@gmail.com" TargetMode="External"/><Relationship Id="rId98" Type="http://schemas.openxmlformats.org/officeDocument/2006/relationships/hyperlink" Target="mailto:fraser3@bell.net" TargetMode="External"/><Relationship Id="rId121" Type="http://schemas.openxmlformats.org/officeDocument/2006/relationships/hyperlink" Target="mailto:denisesandford@sympatico.ca" TargetMode="External"/><Relationship Id="rId142" Type="http://schemas.openxmlformats.org/officeDocument/2006/relationships/hyperlink" Target="mailto:davidgbongbor@gmail.com" TargetMode="External"/><Relationship Id="rId3" Type="http://schemas.openxmlformats.org/officeDocument/2006/relationships/hyperlink" Target="mailto:rdagamarose@gmail.com" TargetMode="External"/><Relationship Id="rId25" Type="http://schemas.openxmlformats.org/officeDocument/2006/relationships/hyperlink" Target="mailto:anna.tognon@hotmail.com" TargetMode="External"/><Relationship Id="rId46" Type="http://schemas.openxmlformats.org/officeDocument/2006/relationships/hyperlink" Target="mailto:joemaguire5@hotmail.com" TargetMode="External"/><Relationship Id="rId67" Type="http://schemas.openxmlformats.org/officeDocument/2006/relationships/hyperlink" Target="mailto:louiswelsh48@gmail.com" TargetMode="External"/><Relationship Id="rId116" Type="http://schemas.openxmlformats.org/officeDocument/2006/relationships/hyperlink" Target="mailto:kdjfurtado@gmail.com" TargetMode="External"/><Relationship Id="rId137" Type="http://schemas.openxmlformats.org/officeDocument/2006/relationships/hyperlink" Target="mailto:nevillearnold@rogers.com" TargetMode="External"/><Relationship Id="rId20" Type="http://schemas.openxmlformats.org/officeDocument/2006/relationships/hyperlink" Target="mailto:mgenua5940@rogers.com" TargetMode="External"/><Relationship Id="rId41" Type="http://schemas.openxmlformats.org/officeDocument/2006/relationships/hyperlink" Target="mailto:santhoshnf@gmail.com" TargetMode="External"/><Relationship Id="rId62" Type="http://schemas.openxmlformats.org/officeDocument/2006/relationships/hyperlink" Target="mailto:jpq1223@yahoo.ca" TargetMode="External"/><Relationship Id="rId83" Type="http://schemas.openxmlformats.org/officeDocument/2006/relationships/hyperlink" Target="mailto:tkhanley@st-ignatius-loyola.com" TargetMode="External"/><Relationship Id="rId88" Type="http://schemas.openxmlformats.org/officeDocument/2006/relationships/hyperlink" Target="mailto:szariffa@primus.ca" TargetMode="External"/><Relationship Id="rId111" Type="http://schemas.openxmlformats.org/officeDocument/2006/relationships/hyperlink" Target="mailto:richard.noronha@gmail.com" TargetMode="External"/><Relationship Id="rId132" Type="http://schemas.openxmlformats.org/officeDocument/2006/relationships/hyperlink" Target="mailto:MarcelB1951@gmail.com" TargetMode="External"/><Relationship Id="rId15" Type="http://schemas.openxmlformats.org/officeDocument/2006/relationships/hyperlink" Target="mailto:davekeir@rogers.com" TargetMode="External"/><Relationship Id="rId36" Type="http://schemas.openxmlformats.org/officeDocument/2006/relationships/hyperlink" Target="mailto:giuseppem@sympatico.ca" TargetMode="External"/><Relationship Id="rId57" Type="http://schemas.openxmlformats.org/officeDocument/2006/relationships/hyperlink" Target="mailto:acabri@rogers.com" TargetMode="External"/><Relationship Id="rId106" Type="http://schemas.openxmlformats.org/officeDocument/2006/relationships/hyperlink" Target="mailto:caduwari@yahoo.com" TargetMode="External"/><Relationship Id="rId127" Type="http://schemas.openxmlformats.org/officeDocument/2006/relationships/hyperlink" Target="mailto:il@foilcon.com" TargetMode="External"/><Relationship Id="rId10" Type="http://schemas.openxmlformats.org/officeDocument/2006/relationships/hyperlink" Target="mailto:ron@sequeira.com" TargetMode="External"/><Relationship Id="rId31" Type="http://schemas.openxmlformats.org/officeDocument/2006/relationships/hyperlink" Target="mailto:sarockarts@rogers.com" TargetMode="External"/><Relationship Id="rId52" Type="http://schemas.openxmlformats.org/officeDocument/2006/relationships/hyperlink" Target="mailto:nelsonhildafernandes@gmail.com" TargetMode="External"/><Relationship Id="rId73" Type="http://schemas.openxmlformats.org/officeDocument/2006/relationships/hyperlink" Target="mailto:jansenm@sympatico.ca" TargetMode="External"/><Relationship Id="rId78" Type="http://schemas.openxmlformats.org/officeDocument/2006/relationships/hyperlink" Target="mailto:mplalonde@gmail.com" TargetMode="External"/><Relationship Id="rId94" Type="http://schemas.openxmlformats.org/officeDocument/2006/relationships/hyperlink" Target="mailto:rg_joseph@hotmail.com" TargetMode="External"/><Relationship Id="rId99" Type="http://schemas.openxmlformats.org/officeDocument/2006/relationships/hyperlink" Target="mailto:nickolas.valant@gmail.com" TargetMode="External"/><Relationship Id="rId101" Type="http://schemas.openxmlformats.org/officeDocument/2006/relationships/hyperlink" Target="mailto:pj.beauc01@rogers.com" TargetMode="External"/><Relationship Id="rId122" Type="http://schemas.openxmlformats.org/officeDocument/2006/relationships/hyperlink" Target="mailto:cyril.fleming@sympatico.ca" TargetMode="External"/><Relationship Id="rId143" Type="http://schemas.openxmlformats.org/officeDocument/2006/relationships/hyperlink" Target="mailto:en3661@rogers.com" TargetMode="External"/><Relationship Id="rId4" Type="http://schemas.openxmlformats.org/officeDocument/2006/relationships/hyperlink" Target="mailto:wayne.ferrell@sympatico.ca" TargetMode="External"/><Relationship Id="rId9" Type="http://schemas.openxmlformats.org/officeDocument/2006/relationships/hyperlink" Target="mailto:scarabello@sympatico.ca" TargetMode="External"/><Relationship Id="rId26" Type="http://schemas.openxmlformats.org/officeDocument/2006/relationships/hyperlink" Target="mailto:vincent.leroux@sympatico.ca" TargetMode="External"/><Relationship Id="rId47" Type="http://schemas.openxmlformats.org/officeDocument/2006/relationships/hyperlink" Target="mailto:gregory.masters@rogers.com" TargetMode="External"/><Relationship Id="rId68" Type="http://schemas.openxmlformats.org/officeDocument/2006/relationships/hyperlink" Target="mailto:pensforall@gmail.com" TargetMode="External"/><Relationship Id="rId89" Type="http://schemas.openxmlformats.org/officeDocument/2006/relationships/hyperlink" Target="mailto:pragas.anton@gmail.com" TargetMode="External"/><Relationship Id="rId112" Type="http://schemas.openxmlformats.org/officeDocument/2006/relationships/hyperlink" Target="mailto:peterengdds@gmail.com" TargetMode="External"/><Relationship Id="rId133" Type="http://schemas.openxmlformats.org/officeDocument/2006/relationships/hyperlink" Target="mailto:birant.steven@gmail.com" TargetMode="External"/><Relationship Id="rId16" Type="http://schemas.openxmlformats.org/officeDocument/2006/relationships/hyperlink" Target="mailto:mdsouza11@cogeco.ca" TargetMode="External"/><Relationship Id="rId37" Type="http://schemas.openxmlformats.org/officeDocument/2006/relationships/hyperlink" Target="mailto:jen-carlos@rogers.com" TargetMode="External"/><Relationship Id="rId58" Type="http://schemas.openxmlformats.org/officeDocument/2006/relationships/hyperlink" Target="mailto:ewart.harris@kofc.org" TargetMode="External"/><Relationship Id="rId79" Type="http://schemas.openxmlformats.org/officeDocument/2006/relationships/hyperlink" Target="mailto:scarabello@sympatico.ca" TargetMode="External"/><Relationship Id="rId102" Type="http://schemas.openxmlformats.org/officeDocument/2006/relationships/hyperlink" Target="mailto:caduwari@yahoo.com" TargetMode="External"/><Relationship Id="rId123" Type="http://schemas.openxmlformats.org/officeDocument/2006/relationships/hyperlink" Target="mailto:acabri@rogers.com" TargetMode="External"/><Relationship Id="rId144" Type="http://schemas.openxmlformats.org/officeDocument/2006/relationships/hyperlink" Target="mailto:wight7413@rog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0"/>
  <sheetViews>
    <sheetView tabSelected="1" zoomScaleNormal="100" workbookViewId="0">
      <pane ySplit="4" topLeftCell="A145" activePane="bottomLeft" state="frozen"/>
      <selection pane="bottomLeft" activeCell="E174" sqref="E174"/>
    </sheetView>
  </sheetViews>
  <sheetFormatPr defaultRowHeight="12.75" customHeight="1" x14ac:dyDescent="0.3"/>
  <cols>
    <col min="1" max="1" width="19.6640625" customWidth="1"/>
    <col min="2" max="2" width="9.33203125" customWidth="1"/>
    <col min="3" max="3" width="8.33203125" customWidth="1"/>
    <col min="4" max="4" width="12.109375" customWidth="1"/>
    <col min="5" max="5" width="17.88671875" customWidth="1"/>
    <col min="6" max="6" width="15.109375" customWidth="1"/>
    <col min="7" max="7" width="6.33203125" style="1" customWidth="1"/>
    <col min="8" max="8" width="5.88671875" style="1" customWidth="1"/>
    <col min="9" max="9" width="13.33203125" customWidth="1"/>
    <col min="10" max="10" width="13.44140625" style="20" customWidth="1"/>
    <col min="11" max="11" width="29.88671875" style="27" customWidth="1"/>
    <col min="12" max="12" width="32" customWidth="1"/>
    <col min="13" max="13" width="10.44140625" customWidth="1"/>
    <col min="14" max="14" width="22.6640625" style="189" customWidth="1"/>
    <col min="15" max="15" width="18.33203125" hidden="1" customWidth="1"/>
    <col min="16" max="16" width="18.33203125" style="1" hidden="1" customWidth="1"/>
    <col min="17" max="22" width="18.33203125" hidden="1" customWidth="1"/>
  </cols>
  <sheetData>
    <row r="1" spans="1:16" ht="18" customHeight="1" x14ac:dyDescent="0.3">
      <c r="A1" s="72" t="s">
        <v>0</v>
      </c>
      <c r="B1" s="16"/>
      <c r="C1" s="16"/>
      <c r="D1" s="16"/>
      <c r="E1" s="2"/>
      <c r="F1" s="261" t="s">
        <v>1</v>
      </c>
      <c r="G1" s="261"/>
      <c r="H1" s="261"/>
      <c r="I1" s="261"/>
      <c r="J1" s="74"/>
      <c r="K1" s="25"/>
      <c r="L1" s="15" t="s">
        <v>201</v>
      </c>
      <c r="M1" s="31">
        <v>43888</v>
      </c>
      <c r="N1" s="190"/>
    </row>
    <row r="2" spans="1:16" ht="14.25" customHeight="1" x14ac:dyDescent="0.25">
      <c r="A2" s="73"/>
      <c r="B2" s="70"/>
      <c r="C2" s="70"/>
      <c r="D2" s="58"/>
      <c r="E2" s="58"/>
      <c r="F2" s="59"/>
      <c r="G2" s="65"/>
      <c r="H2" s="65"/>
      <c r="I2" s="60"/>
      <c r="J2" s="75"/>
      <c r="K2" s="61"/>
      <c r="L2" s="62" t="s">
        <v>412</v>
      </c>
      <c r="M2" s="63">
        <v>43683</v>
      </c>
      <c r="N2" s="191"/>
    </row>
    <row r="3" spans="1:16" ht="27.75" customHeight="1" x14ac:dyDescent="0.3">
      <c r="A3" s="54" t="s">
        <v>939</v>
      </c>
      <c r="B3" s="55" t="s">
        <v>2</v>
      </c>
      <c r="C3" s="55" t="s">
        <v>3</v>
      </c>
      <c r="D3" s="56" t="s">
        <v>4</v>
      </c>
      <c r="E3" s="56" t="s">
        <v>5</v>
      </c>
      <c r="F3" s="57" t="s">
        <v>587</v>
      </c>
      <c r="G3" s="66" t="s">
        <v>748</v>
      </c>
      <c r="H3" s="66" t="s">
        <v>704</v>
      </c>
      <c r="I3" s="55" t="s">
        <v>6</v>
      </c>
      <c r="J3" s="55" t="s">
        <v>603</v>
      </c>
      <c r="K3" s="57" t="s">
        <v>7</v>
      </c>
      <c r="L3" s="56" t="s">
        <v>8</v>
      </c>
      <c r="M3" s="66" t="s">
        <v>9</v>
      </c>
      <c r="N3" s="216" t="s">
        <v>970</v>
      </c>
    </row>
    <row r="4" spans="1:16" ht="2.25" customHeight="1" x14ac:dyDescent="0.3">
      <c r="A4" s="3"/>
      <c r="B4" s="259"/>
      <c r="C4" s="259"/>
      <c r="D4" s="260"/>
      <c r="E4" s="260"/>
      <c r="F4" s="260"/>
      <c r="G4" s="4"/>
      <c r="H4" s="4"/>
      <c r="I4" s="4"/>
      <c r="J4" s="4"/>
      <c r="K4" s="26"/>
      <c r="L4" s="3"/>
      <c r="M4" s="4"/>
    </row>
    <row r="5" spans="1:16" s="9" customFormat="1" ht="12.75" customHeight="1" x14ac:dyDescent="0.25">
      <c r="A5" s="6" t="s">
        <v>10</v>
      </c>
      <c r="B5" s="5">
        <v>4140195</v>
      </c>
      <c r="C5" s="5" t="s">
        <v>11</v>
      </c>
      <c r="D5" s="6" t="s">
        <v>238</v>
      </c>
      <c r="E5" s="6" t="s">
        <v>145</v>
      </c>
      <c r="F5" s="6" t="s">
        <v>413</v>
      </c>
      <c r="G5" s="5" t="s">
        <v>589</v>
      </c>
      <c r="H5" s="5" t="s">
        <v>703</v>
      </c>
      <c r="I5" s="5" t="s">
        <v>310</v>
      </c>
      <c r="J5" s="5" t="s">
        <v>606</v>
      </c>
      <c r="K5" s="18" t="s">
        <v>241</v>
      </c>
      <c r="L5" s="148" t="s">
        <v>247</v>
      </c>
      <c r="M5" s="22" t="s">
        <v>248</v>
      </c>
      <c r="N5" s="208"/>
      <c r="P5" s="11"/>
    </row>
    <row r="6" spans="1:16" s="9" customFormat="1" ht="12.75" customHeight="1" x14ac:dyDescent="0.3">
      <c r="A6" s="6" t="s">
        <v>19</v>
      </c>
      <c r="B6" s="5">
        <v>4518862</v>
      </c>
      <c r="C6" s="5" t="s">
        <v>11</v>
      </c>
      <c r="D6" s="6" t="s">
        <v>486</v>
      </c>
      <c r="E6" s="6" t="s">
        <v>487</v>
      </c>
      <c r="F6" s="6" t="s">
        <v>281</v>
      </c>
      <c r="G6" s="5" t="s">
        <v>588</v>
      </c>
      <c r="H6" s="5" t="s">
        <v>703</v>
      </c>
      <c r="I6" s="5" t="s">
        <v>488</v>
      </c>
      <c r="J6" s="145" t="s">
        <v>934</v>
      </c>
      <c r="K6" s="30" t="s">
        <v>624</v>
      </c>
      <c r="L6" s="38" t="s">
        <v>489</v>
      </c>
      <c r="M6" s="5" t="s">
        <v>490</v>
      </c>
      <c r="N6" s="189"/>
      <c r="P6" s="11"/>
    </row>
    <row r="7" spans="1:16" s="9" customFormat="1" ht="12.75" customHeight="1" x14ac:dyDescent="0.3">
      <c r="A7" s="6" t="s">
        <v>27</v>
      </c>
      <c r="B7" s="173">
        <v>3117673</v>
      </c>
      <c r="C7" s="173" t="s">
        <v>75</v>
      </c>
      <c r="D7" s="6" t="s">
        <v>618</v>
      </c>
      <c r="E7" s="6" t="s">
        <v>617</v>
      </c>
      <c r="F7" s="6"/>
      <c r="G7" s="173" t="s">
        <v>589</v>
      </c>
      <c r="H7" s="36" t="s">
        <v>703</v>
      </c>
      <c r="I7" s="173" t="s">
        <v>619</v>
      </c>
      <c r="J7" s="173"/>
      <c r="K7" s="30" t="s">
        <v>792</v>
      </c>
      <c r="L7" s="38" t="s">
        <v>620</v>
      </c>
      <c r="M7" s="173" t="s">
        <v>621</v>
      </c>
      <c r="N7" s="189"/>
      <c r="P7" s="11"/>
    </row>
    <row r="8" spans="1:16" s="9" customFormat="1" ht="12.75" customHeight="1" x14ac:dyDescent="0.3">
      <c r="A8" s="6" t="s">
        <v>28</v>
      </c>
      <c r="B8" s="5">
        <v>4082272</v>
      </c>
      <c r="C8" s="5" t="s">
        <v>11</v>
      </c>
      <c r="D8" s="6" t="s">
        <v>213</v>
      </c>
      <c r="E8" s="6" t="s">
        <v>214</v>
      </c>
      <c r="F8" s="6" t="s">
        <v>215</v>
      </c>
      <c r="G8" s="5" t="s">
        <v>588</v>
      </c>
      <c r="H8" s="5" t="s">
        <v>703</v>
      </c>
      <c r="I8" s="5" t="s">
        <v>308</v>
      </c>
      <c r="J8" s="5"/>
      <c r="K8" s="17" t="s">
        <v>216</v>
      </c>
      <c r="L8" s="38" t="s">
        <v>219</v>
      </c>
      <c r="M8" s="5" t="s">
        <v>217</v>
      </c>
      <c r="N8" s="189"/>
      <c r="P8" s="11"/>
    </row>
    <row r="9" spans="1:16" s="9" customFormat="1" ht="12.75" customHeight="1" x14ac:dyDescent="0.3">
      <c r="A9" s="6" t="s">
        <v>34</v>
      </c>
      <c r="B9" s="159">
        <v>4828969</v>
      </c>
      <c r="C9" s="145" t="s">
        <v>11</v>
      </c>
      <c r="D9" s="6" t="s">
        <v>814</v>
      </c>
      <c r="E9" s="153" t="s">
        <v>893</v>
      </c>
      <c r="F9" s="6" t="s">
        <v>815</v>
      </c>
      <c r="G9" s="159" t="s">
        <v>588</v>
      </c>
      <c r="H9" s="159" t="s">
        <v>703</v>
      </c>
      <c r="I9" s="158" t="s">
        <v>899</v>
      </c>
      <c r="J9" s="173" t="s">
        <v>816</v>
      </c>
      <c r="K9" s="30" t="s">
        <v>892</v>
      </c>
      <c r="L9" s="38" t="s">
        <v>817</v>
      </c>
      <c r="M9" s="159" t="s">
        <v>663</v>
      </c>
      <c r="N9" s="189"/>
      <c r="P9" s="11"/>
    </row>
    <row r="10" spans="1:16" s="9" customFormat="1" ht="12.75" customHeight="1" x14ac:dyDescent="0.3">
      <c r="A10" s="6" t="s">
        <v>87</v>
      </c>
      <c r="B10" s="5">
        <v>4231384</v>
      </c>
      <c r="C10" s="5" t="s">
        <v>11</v>
      </c>
      <c r="D10" s="6" t="s">
        <v>272</v>
      </c>
      <c r="E10" s="6" t="s">
        <v>622</v>
      </c>
      <c r="F10" s="6" t="s">
        <v>273</v>
      </c>
      <c r="G10" s="5" t="s">
        <v>588</v>
      </c>
      <c r="H10" s="5" t="s">
        <v>703</v>
      </c>
      <c r="I10" s="145" t="s">
        <v>884</v>
      </c>
      <c r="J10" s="145" t="s">
        <v>885</v>
      </c>
      <c r="K10" s="30" t="s">
        <v>623</v>
      </c>
      <c r="L10" s="174" t="s">
        <v>887</v>
      </c>
      <c r="M10" s="145" t="s">
        <v>886</v>
      </c>
      <c r="N10" s="189"/>
      <c r="P10" s="11"/>
    </row>
    <row r="11" spans="1:16" s="9" customFormat="1" ht="12.75" customHeight="1" x14ac:dyDescent="0.3">
      <c r="A11" s="6" t="s">
        <v>40</v>
      </c>
      <c r="B11" s="5">
        <v>3881988</v>
      </c>
      <c r="C11" s="5" t="s">
        <v>11</v>
      </c>
      <c r="D11" s="6" t="s">
        <v>46</v>
      </c>
      <c r="E11" s="6" t="s">
        <v>47</v>
      </c>
      <c r="F11" s="6" t="s">
        <v>48</v>
      </c>
      <c r="G11" s="5" t="s">
        <v>589</v>
      </c>
      <c r="H11" s="5" t="s">
        <v>703</v>
      </c>
      <c r="I11" s="5" t="s">
        <v>49</v>
      </c>
      <c r="J11" s="5"/>
      <c r="K11" s="17" t="s">
        <v>50</v>
      </c>
      <c r="L11" s="38" t="s">
        <v>51</v>
      </c>
      <c r="M11" s="5" t="s">
        <v>52</v>
      </c>
      <c r="N11" s="189"/>
      <c r="P11" s="11"/>
    </row>
    <row r="12" spans="1:16" s="9" customFormat="1" ht="12.75" customHeight="1" x14ac:dyDescent="0.3">
      <c r="A12" s="6" t="s">
        <v>92</v>
      </c>
      <c r="B12" s="5">
        <v>4769062</v>
      </c>
      <c r="C12" s="5" t="s">
        <v>11</v>
      </c>
      <c r="D12" s="6" t="s">
        <v>676</v>
      </c>
      <c r="E12" s="6" t="s">
        <v>677</v>
      </c>
      <c r="F12" s="6" t="s">
        <v>210</v>
      </c>
      <c r="G12" s="5" t="s">
        <v>588</v>
      </c>
      <c r="H12" s="5" t="s">
        <v>703</v>
      </c>
      <c r="I12" s="5" t="s">
        <v>678</v>
      </c>
      <c r="J12" s="5" t="s">
        <v>679</v>
      </c>
      <c r="K12" s="30" t="s">
        <v>680</v>
      </c>
      <c r="L12" s="38" t="s">
        <v>765</v>
      </c>
      <c r="M12" s="5" t="s">
        <v>681</v>
      </c>
      <c r="N12" s="189"/>
      <c r="P12" s="11"/>
    </row>
    <row r="13" spans="1:16" s="9" customFormat="1" ht="12.75" customHeight="1" x14ac:dyDescent="0.3">
      <c r="A13" s="6" t="s">
        <v>45</v>
      </c>
      <c r="B13" s="159">
        <v>4815238</v>
      </c>
      <c r="C13" s="145" t="s">
        <v>75</v>
      </c>
      <c r="D13" s="6" t="s">
        <v>801</v>
      </c>
      <c r="E13" s="6" t="s">
        <v>802</v>
      </c>
      <c r="F13" s="6" t="s">
        <v>803</v>
      </c>
      <c r="G13" s="159" t="s">
        <v>589</v>
      </c>
      <c r="H13" s="159" t="s">
        <v>703</v>
      </c>
      <c r="I13" s="159" t="s">
        <v>804</v>
      </c>
      <c r="J13" s="159" t="s">
        <v>805</v>
      </c>
      <c r="K13" s="30" t="s">
        <v>806</v>
      </c>
      <c r="L13" s="38" t="s">
        <v>807</v>
      </c>
      <c r="M13" s="159" t="s">
        <v>808</v>
      </c>
      <c r="N13" s="189"/>
      <c r="P13" s="11"/>
    </row>
    <row r="14" spans="1:16" s="9" customFormat="1" ht="12.75" customHeight="1" x14ac:dyDescent="0.3">
      <c r="A14" s="6" t="s">
        <v>53</v>
      </c>
      <c r="B14" s="5">
        <v>3403925</v>
      </c>
      <c r="C14" s="5" t="s">
        <v>11</v>
      </c>
      <c r="D14" s="6" t="s">
        <v>54</v>
      </c>
      <c r="E14" s="6" t="s">
        <v>55</v>
      </c>
      <c r="F14" s="6" t="s">
        <v>56</v>
      </c>
      <c r="G14" s="5" t="s">
        <v>589</v>
      </c>
      <c r="H14" s="5" t="s">
        <v>703</v>
      </c>
      <c r="I14" s="5" t="s">
        <v>57</v>
      </c>
      <c r="J14" s="5"/>
      <c r="K14" s="30" t="s">
        <v>702</v>
      </c>
      <c r="L14" s="38" t="s">
        <v>222</v>
      </c>
      <c r="M14" s="5" t="s">
        <v>58</v>
      </c>
      <c r="N14" s="189"/>
      <c r="P14" s="11"/>
    </row>
    <row r="15" spans="1:16" ht="12.75" customHeight="1" x14ac:dyDescent="0.3">
      <c r="A15" s="6" t="s">
        <v>585</v>
      </c>
      <c r="B15" s="173">
        <v>2463141</v>
      </c>
      <c r="C15" s="173" t="s">
        <v>11</v>
      </c>
      <c r="D15" s="6" t="s">
        <v>59</v>
      </c>
      <c r="E15" s="6" t="s">
        <v>60</v>
      </c>
      <c r="F15" s="153" t="s">
        <v>463</v>
      </c>
      <c r="G15" s="67" t="s">
        <v>588</v>
      </c>
      <c r="H15" s="67" t="s">
        <v>703</v>
      </c>
      <c r="I15" s="173" t="s">
        <v>61</v>
      </c>
      <c r="J15" s="173"/>
      <c r="K15" s="202" t="s">
        <v>974</v>
      </c>
      <c r="L15" s="38" t="s">
        <v>62</v>
      </c>
      <c r="M15" s="173" t="s">
        <v>63</v>
      </c>
      <c r="O15" s="9"/>
    </row>
    <row r="16" spans="1:16" ht="12.75" customHeight="1" x14ac:dyDescent="0.3">
      <c r="A16" s="6" t="s">
        <v>585</v>
      </c>
      <c r="B16" s="173">
        <v>3304537</v>
      </c>
      <c r="C16" s="173" t="s">
        <v>11</v>
      </c>
      <c r="D16" s="6" t="s">
        <v>65</v>
      </c>
      <c r="E16" s="6" t="s">
        <v>66</v>
      </c>
      <c r="F16" s="6"/>
      <c r="G16" s="173" t="s">
        <v>588</v>
      </c>
      <c r="H16" s="173" t="s">
        <v>703</v>
      </c>
      <c r="I16" s="158" t="s">
        <v>899</v>
      </c>
      <c r="J16" s="145" t="s">
        <v>867</v>
      </c>
      <c r="K16" s="30" t="s">
        <v>369</v>
      </c>
      <c r="L16" s="38" t="s">
        <v>625</v>
      </c>
      <c r="M16" s="173" t="s">
        <v>67</v>
      </c>
      <c r="O16" s="9"/>
    </row>
    <row r="17" spans="1:22" ht="12.75" customHeight="1" x14ac:dyDescent="0.3">
      <c r="A17" s="152" t="s">
        <v>1005</v>
      </c>
      <c r="B17" s="145">
        <v>3176019</v>
      </c>
      <c r="C17" s="145" t="s">
        <v>11</v>
      </c>
      <c r="D17" s="153" t="s">
        <v>836</v>
      </c>
      <c r="E17" s="153" t="s">
        <v>837</v>
      </c>
      <c r="F17" s="153" t="s">
        <v>354</v>
      </c>
      <c r="G17" s="173" t="s">
        <v>588</v>
      </c>
      <c r="H17" s="173" t="s">
        <v>703</v>
      </c>
      <c r="I17" s="173" t="s">
        <v>838</v>
      </c>
      <c r="J17" s="173"/>
      <c r="K17" s="30" t="s">
        <v>839</v>
      </c>
      <c r="L17" s="174" t="s">
        <v>889</v>
      </c>
      <c r="M17" s="145" t="s">
        <v>890</v>
      </c>
      <c r="O17" s="9"/>
    </row>
    <row r="18" spans="1:22" ht="12.75" customHeight="1" x14ac:dyDescent="0.3">
      <c r="A18" s="152" t="s">
        <v>1006</v>
      </c>
      <c r="B18" s="173">
        <v>4767833</v>
      </c>
      <c r="C18" s="145" t="s">
        <v>11</v>
      </c>
      <c r="D18" s="33" t="s">
        <v>682</v>
      </c>
      <c r="E18" s="6" t="s">
        <v>764</v>
      </c>
      <c r="F18" s="6" t="s">
        <v>683</v>
      </c>
      <c r="G18" s="173" t="s">
        <v>589</v>
      </c>
      <c r="H18" s="173" t="s">
        <v>703</v>
      </c>
      <c r="I18" s="173" t="s">
        <v>684</v>
      </c>
      <c r="J18" s="173" t="s">
        <v>685</v>
      </c>
      <c r="K18" s="30" t="s">
        <v>686</v>
      </c>
      <c r="L18" s="78" t="s">
        <v>687</v>
      </c>
      <c r="M18" s="173" t="s">
        <v>688</v>
      </c>
      <c r="O18" s="9"/>
    </row>
    <row r="19" spans="1:22" ht="12.75" customHeight="1" x14ac:dyDescent="0.3">
      <c r="A19" s="152" t="s">
        <v>1007</v>
      </c>
      <c r="B19" s="173">
        <v>5070433</v>
      </c>
      <c r="C19" s="173" t="s">
        <v>11</v>
      </c>
      <c r="D19" s="153" t="s">
        <v>82</v>
      </c>
      <c r="E19" s="153" t="s">
        <v>942</v>
      </c>
      <c r="F19" s="6"/>
      <c r="G19" s="145" t="s">
        <v>588</v>
      </c>
      <c r="H19" s="173" t="s">
        <v>703</v>
      </c>
      <c r="I19" s="173"/>
      <c r="J19" s="173"/>
      <c r="K19" s="30" t="s">
        <v>943</v>
      </c>
      <c r="L19" s="152" t="s">
        <v>940</v>
      </c>
      <c r="M19" s="145" t="s">
        <v>941</v>
      </c>
      <c r="O19" s="9"/>
    </row>
    <row r="20" spans="1:22" ht="12.75" customHeight="1" x14ac:dyDescent="0.3">
      <c r="A20" s="38" t="s">
        <v>460</v>
      </c>
      <c r="B20" s="5"/>
      <c r="C20" s="5"/>
      <c r="D20" s="205" t="s">
        <v>1004</v>
      </c>
      <c r="E20" s="6"/>
      <c r="F20" s="6" t="s">
        <v>78</v>
      </c>
      <c r="G20" s="5"/>
      <c r="H20" s="5"/>
      <c r="I20" s="5"/>
      <c r="J20" s="145"/>
      <c r="K20" s="30"/>
      <c r="L20" s="38"/>
      <c r="M20" s="5"/>
      <c r="O20" s="9"/>
    </row>
    <row r="21" spans="1:22" ht="12.75" customHeight="1" x14ac:dyDescent="0.3">
      <c r="A21" s="78" t="s">
        <v>372</v>
      </c>
      <c r="B21" s="173">
        <v>3907142</v>
      </c>
      <c r="C21" s="173" t="s">
        <v>11</v>
      </c>
      <c r="D21" s="6" t="s">
        <v>35</v>
      </c>
      <c r="E21" s="6" t="s">
        <v>36</v>
      </c>
      <c r="F21" s="6" t="s">
        <v>306</v>
      </c>
      <c r="G21" s="173" t="s">
        <v>589</v>
      </c>
      <c r="H21" s="173" t="s">
        <v>703</v>
      </c>
      <c r="I21" s="173" t="s">
        <v>37</v>
      </c>
      <c r="J21" s="173" t="s">
        <v>609</v>
      </c>
      <c r="K21" s="30" t="s">
        <v>446</v>
      </c>
      <c r="L21" s="38" t="s">
        <v>38</v>
      </c>
      <c r="M21" s="173" t="s">
        <v>39</v>
      </c>
    </row>
    <row r="22" spans="1:22" ht="12.75" customHeight="1" x14ac:dyDescent="0.3">
      <c r="A22" s="78" t="s">
        <v>586</v>
      </c>
      <c r="B22" s="173">
        <v>3881988</v>
      </c>
      <c r="C22" s="173" t="s">
        <v>11</v>
      </c>
      <c r="D22" s="6" t="s">
        <v>46</v>
      </c>
      <c r="E22" s="6" t="s">
        <v>47</v>
      </c>
      <c r="F22" s="6" t="s">
        <v>48</v>
      </c>
      <c r="G22" s="173" t="s">
        <v>589</v>
      </c>
      <c r="H22" s="173" t="s">
        <v>703</v>
      </c>
      <c r="I22" s="173" t="s">
        <v>49</v>
      </c>
      <c r="J22" s="173"/>
      <c r="K22" s="17" t="s">
        <v>50</v>
      </c>
      <c r="L22" s="38" t="s">
        <v>51</v>
      </c>
      <c r="M22" s="173" t="s">
        <v>52</v>
      </c>
    </row>
    <row r="23" spans="1:22" ht="12.75" customHeight="1" x14ac:dyDescent="0.3">
      <c r="A23" s="170" t="s">
        <v>1003</v>
      </c>
      <c r="B23" s="173">
        <v>4769062</v>
      </c>
      <c r="C23" s="173" t="s">
        <v>11</v>
      </c>
      <c r="D23" s="6" t="s">
        <v>676</v>
      </c>
      <c r="E23" s="6" t="s">
        <v>677</v>
      </c>
      <c r="F23" s="6" t="s">
        <v>210</v>
      </c>
      <c r="G23" s="173" t="s">
        <v>588</v>
      </c>
      <c r="H23" s="173" t="s">
        <v>703</v>
      </c>
      <c r="I23" s="173" t="s">
        <v>678</v>
      </c>
      <c r="J23" s="173" t="s">
        <v>679</v>
      </c>
      <c r="K23" s="30" t="s">
        <v>680</v>
      </c>
      <c r="L23" s="38" t="s">
        <v>765</v>
      </c>
      <c r="M23" s="173" t="s">
        <v>681</v>
      </c>
    </row>
    <row r="24" spans="1:22" ht="12.75" customHeight="1" x14ac:dyDescent="0.3">
      <c r="A24" s="78" t="s">
        <v>371</v>
      </c>
      <c r="B24" s="173">
        <v>5070434</v>
      </c>
      <c r="C24" s="173" t="s">
        <v>11</v>
      </c>
      <c r="D24" s="153" t="s">
        <v>923</v>
      </c>
      <c r="E24" s="153" t="s">
        <v>924</v>
      </c>
      <c r="F24" s="6"/>
      <c r="G24" s="145" t="s">
        <v>588</v>
      </c>
      <c r="H24" s="145" t="s">
        <v>703</v>
      </c>
      <c r="I24" s="173"/>
      <c r="J24" s="145" t="s">
        <v>925</v>
      </c>
      <c r="K24" s="30" t="s">
        <v>926</v>
      </c>
      <c r="L24" s="174" t="s">
        <v>957</v>
      </c>
      <c r="M24" s="145" t="s">
        <v>958</v>
      </c>
    </row>
    <row r="25" spans="1:22" ht="12.75" customHeight="1" x14ac:dyDescent="0.3">
      <c r="A25" s="170" t="s">
        <v>1002</v>
      </c>
      <c r="B25" s="173">
        <v>5070433</v>
      </c>
      <c r="C25" s="173" t="s">
        <v>11</v>
      </c>
      <c r="D25" s="153" t="s">
        <v>82</v>
      </c>
      <c r="E25" s="153" t="s">
        <v>942</v>
      </c>
      <c r="F25" s="6"/>
      <c r="G25" s="145" t="s">
        <v>588</v>
      </c>
      <c r="H25" s="173" t="s">
        <v>703</v>
      </c>
      <c r="I25" s="173"/>
      <c r="J25" s="173"/>
      <c r="K25" s="30" t="s">
        <v>943</v>
      </c>
      <c r="L25" s="152" t="s">
        <v>940</v>
      </c>
      <c r="M25" s="145" t="s">
        <v>941</v>
      </c>
    </row>
    <row r="26" spans="1:22" ht="12.75" customHeight="1" x14ac:dyDescent="0.3">
      <c r="A26" s="78" t="s">
        <v>459</v>
      </c>
      <c r="B26" s="173">
        <v>5070433</v>
      </c>
      <c r="C26" s="173" t="s">
        <v>11</v>
      </c>
      <c r="D26" s="153" t="s">
        <v>82</v>
      </c>
      <c r="E26" s="153" t="s">
        <v>942</v>
      </c>
      <c r="F26" s="6"/>
      <c r="G26" s="145" t="s">
        <v>588</v>
      </c>
      <c r="H26" s="173" t="s">
        <v>703</v>
      </c>
      <c r="I26" s="173"/>
      <c r="J26" s="173"/>
      <c r="K26" s="30" t="s">
        <v>943</v>
      </c>
      <c r="L26" s="152" t="s">
        <v>940</v>
      </c>
      <c r="M26" s="145" t="s">
        <v>941</v>
      </c>
    </row>
    <row r="27" spans="1:22" ht="12.75" customHeight="1" x14ac:dyDescent="0.3">
      <c r="A27" s="170" t="s">
        <v>883</v>
      </c>
      <c r="B27" s="5"/>
      <c r="C27" s="5" t="s">
        <v>75</v>
      </c>
      <c r="D27" s="6" t="s">
        <v>611</v>
      </c>
      <c r="E27" s="6" t="s">
        <v>612</v>
      </c>
      <c r="F27" s="6"/>
      <c r="G27" s="5" t="s">
        <v>590</v>
      </c>
      <c r="H27" s="5" t="s">
        <v>703</v>
      </c>
      <c r="I27" s="5" t="s">
        <v>613</v>
      </c>
      <c r="J27" s="5"/>
      <c r="K27" s="30" t="s">
        <v>616</v>
      </c>
      <c r="L27" s="38" t="s">
        <v>614</v>
      </c>
      <c r="M27" s="5" t="s">
        <v>615</v>
      </c>
    </row>
    <row r="28" spans="1:22" ht="12.75" customHeight="1" x14ac:dyDescent="0.3">
      <c r="A28" s="170" t="s">
        <v>461</v>
      </c>
      <c r="B28" s="145"/>
      <c r="C28" s="145" t="s">
        <v>75</v>
      </c>
      <c r="D28" s="168" t="s">
        <v>935</v>
      </c>
      <c r="E28" s="168" t="s">
        <v>936</v>
      </c>
      <c r="F28" s="168"/>
      <c r="G28" s="169" t="s">
        <v>590</v>
      </c>
      <c r="H28" s="145" t="s">
        <v>703</v>
      </c>
      <c r="I28" s="145"/>
      <c r="J28" s="145"/>
      <c r="K28" s="30"/>
      <c r="L28" s="174"/>
      <c r="M28" s="157"/>
    </row>
    <row r="29" spans="1:22" ht="5.25" customHeight="1" thickBot="1" x14ac:dyDescent="0.35">
      <c r="A29" s="6"/>
      <c r="B29" s="5"/>
      <c r="C29" s="5"/>
      <c r="D29" s="6"/>
      <c r="E29" s="6"/>
      <c r="F29" s="6"/>
      <c r="G29" s="5"/>
      <c r="H29" s="5"/>
      <c r="I29" s="173"/>
      <c r="J29" s="173"/>
      <c r="K29" s="30"/>
      <c r="L29" s="38"/>
      <c r="M29" s="5"/>
    </row>
    <row r="30" spans="1:22" ht="30" customHeight="1" thickBot="1" x14ac:dyDescent="0.35">
      <c r="A30" s="71" t="s">
        <v>871</v>
      </c>
      <c r="B30" s="55" t="s">
        <v>2</v>
      </c>
      <c r="C30" s="55" t="s">
        <v>3</v>
      </c>
      <c r="D30" s="56" t="s">
        <v>4</v>
      </c>
      <c r="E30" s="56" t="s">
        <v>5</v>
      </c>
      <c r="F30" s="57" t="s">
        <v>587</v>
      </c>
      <c r="G30" s="66" t="s">
        <v>748</v>
      </c>
      <c r="H30" s="66" t="s">
        <v>704</v>
      </c>
      <c r="I30" s="55" t="s">
        <v>6</v>
      </c>
      <c r="J30" s="55" t="s">
        <v>603</v>
      </c>
      <c r="K30" s="57" t="s">
        <v>7</v>
      </c>
      <c r="L30" s="149" t="s">
        <v>8</v>
      </c>
      <c r="M30" s="66" t="s">
        <v>9</v>
      </c>
      <c r="N30" s="216" t="s">
        <v>970</v>
      </c>
      <c r="O30" s="215"/>
      <c r="P30" s="85" t="s">
        <v>751</v>
      </c>
      <c r="Q30" s="88" t="s">
        <v>752</v>
      </c>
      <c r="R30" s="87" t="s">
        <v>753</v>
      </c>
      <c r="S30" s="86" t="s">
        <v>754</v>
      </c>
      <c r="T30" s="85" t="s">
        <v>756</v>
      </c>
      <c r="U30" s="88" t="s">
        <v>755</v>
      </c>
      <c r="V30" s="115"/>
    </row>
    <row r="31" spans="1:22" ht="2.25" customHeight="1" x14ac:dyDescent="0.3">
      <c r="A31" s="8"/>
      <c r="B31" s="255"/>
      <c r="C31" s="255"/>
      <c r="D31" s="258"/>
      <c r="E31" s="258"/>
      <c r="F31" s="258"/>
      <c r="G31" s="7"/>
      <c r="H31" s="7"/>
      <c r="I31" s="7"/>
      <c r="J31" s="7"/>
      <c r="K31" s="28"/>
      <c r="L31" s="146"/>
      <c r="M31" s="7"/>
      <c r="N31" s="213"/>
      <c r="O31" s="104"/>
      <c r="P31" s="116"/>
      <c r="Q31" s="117"/>
      <c r="R31" s="106"/>
      <c r="S31" s="105"/>
      <c r="T31" s="131"/>
      <c r="U31" s="117"/>
      <c r="V31" s="98"/>
    </row>
    <row r="32" spans="1:22" ht="12.75" customHeight="1" x14ac:dyDescent="0.3">
      <c r="A32" s="210"/>
      <c r="B32" s="185">
        <v>3158388</v>
      </c>
      <c r="C32" s="185" t="s">
        <v>11</v>
      </c>
      <c r="D32" s="187" t="s">
        <v>1064</v>
      </c>
      <c r="E32" s="187" t="s">
        <v>1076</v>
      </c>
      <c r="F32" s="187" t="s">
        <v>561</v>
      </c>
      <c r="G32" s="185" t="s">
        <v>589</v>
      </c>
      <c r="H32" s="185" t="s">
        <v>703</v>
      </c>
      <c r="I32" s="185" t="s">
        <v>1075</v>
      </c>
      <c r="J32" s="185" t="s">
        <v>1071</v>
      </c>
      <c r="K32" s="186" t="s">
        <v>1072</v>
      </c>
      <c r="L32" s="193" t="s">
        <v>1073</v>
      </c>
      <c r="M32" s="185" t="s">
        <v>1074</v>
      </c>
      <c r="N32" s="219" t="s">
        <v>1065</v>
      </c>
      <c r="O32" s="104"/>
      <c r="P32" s="116"/>
      <c r="Q32" s="117"/>
      <c r="R32" s="106"/>
      <c r="S32" s="105"/>
      <c r="T32" s="131"/>
      <c r="U32" s="117"/>
      <c r="V32" s="98"/>
    </row>
    <row r="33" spans="1:22" ht="12.75" customHeight="1" x14ac:dyDescent="0.3">
      <c r="A33" s="177"/>
      <c r="B33" s="145">
        <v>4936897</v>
      </c>
      <c r="C33" s="145" t="s">
        <v>126</v>
      </c>
      <c r="D33" s="153" t="s">
        <v>896</v>
      </c>
      <c r="E33" s="153" t="s">
        <v>265</v>
      </c>
      <c r="F33" s="153"/>
      <c r="G33" s="145" t="s">
        <v>589</v>
      </c>
      <c r="H33" s="145" t="s">
        <v>703</v>
      </c>
      <c r="I33" s="158" t="s">
        <v>899</v>
      </c>
      <c r="J33" s="145" t="s">
        <v>898</v>
      </c>
      <c r="K33" s="30" t="s">
        <v>900</v>
      </c>
      <c r="L33" s="174" t="s">
        <v>901</v>
      </c>
      <c r="M33" s="145" t="s">
        <v>835</v>
      </c>
      <c r="O33" s="104"/>
      <c r="P33" s="116"/>
      <c r="Q33" s="117"/>
      <c r="R33" s="106"/>
      <c r="S33" s="105"/>
      <c r="T33" s="131"/>
      <c r="U33" s="117"/>
      <c r="V33" s="98"/>
    </row>
    <row r="34" spans="1:22" ht="12.75" customHeight="1" x14ac:dyDescent="0.3">
      <c r="A34" s="144"/>
      <c r="B34" s="173">
        <v>4795573</v>
      </c>
      <c r="C34" s="173" t="s">
        <v>126</v>
      </c>
      <c r="D34" s="6" t="s">
        <v>777</v>
      </c>
      <c r="E34" s="6" t="s">
        <v>783</v>
      </c>
      <c r="F34" s="153"/>
      <c r="G34" s="173" t="s">
        <v>588</v>
      </c>
      <c r="H34" s="145" t="s">
        <v>701</v>
      </c>
      <c r="I34" s="173" t="s">
        <v>778</v>
      </c>
      <c r="J34" s="173" t="s">
        <v>779</v>
      </c>
      <c r="K34" s="30" t="s">
        <v>780</v>
      </c>
      <c r="L34" s="38" t="s">
        <v>782</v>
      </c>
      <c r="M34" s="173" t="s">
        <v>781</v>
      </c>
      <c r="O34" s="104"/>
      <c r="P34" s="116"/>
      <c r="Q34" s="117"/>
      <c r="R34" s="106"/>
      <c r="S34" s="105"/>
      <c r="T34" s="131"/>
      <c r="U34" s="117"/>
      <c r="V34" s="98"/>
    </row>
    <row r="35" spans="1:22" s="20" customFormat="1" ht="12.75" customHeight="1" x14ac:dyDescent="0.3">
      <c r="A35" s="144"/>
      <c r="B35" s="173">
        <v>4129134</v>
      </c>
      <c r="C35" s="173" t="s">
        <v>11</v>
      </c>
      <c r="D35" s="6" t="s">
        <v>235</v>
      </c>
      <c r="E35" s="6" t="s">
        <v>236</v>
      </c>
      <c r="F35" s="6"/>
      <c r="G35" s="173" t="s">
        <v>590</v>
      </c>
      <c r="H35" s="173" t="s">
        <v>701</v>
      </c>
      <c r="I35" s="173"/>
      <c r="J35" s="173"/>
      <c r="K35" s="17"/>
      <c r="L35" s="24" t="s">
        <v>744</v>
      </c>
      <c r="M35" s="173"/>
      <c r="N35" s="189" t="s">
        <v>1122</v>
      </c>
      <c r="O35" s="107"/>
      <c r="P35" s="118" t="str">
        <f>IF($G35="f", IF($H35="y",1,""),"")</f>
        <v/>
      </c>
      <c r="Q35" s="119" t="str">
        <f>IF($G35="f", IF($H35="N",1,""),"")</f>
        <v/>
      </c>
      <c r="R35" s="108" t="str">
        <f>IF($G35="I", IF($H35="y",1,""),"")</f>
        <v/>
      </c>
      <c r="S35" s="109" t="str">
        <f>IF($G35="I", IF($H35="N",1,""),"")</f>
        <v/>
      </c>
      <c r="T35" s="118" t="str">
        <f>IF($G35="o", IF($H35="y",1,""),"")</f>
        <v/>
      </c>
      <c r="U35" s="119">
        <f>IF($G35="o", IF($H35="n",1,""),"")</f>
        <v>1</v>
      </c>
      <c r="V35" s="110"/>
    </row>
    <row r="36" spans="1:22" s="40" customFormat="1" ht="12.75" customHeight="1" x14ac:dyDescent="0.3">
      <c r="A36" s="220"/>
      <c r="B36" s="221">
        <v>4367274</v>
      </c>
      <c r="C36" s="221" t="s">
        <v>113</v>
      </c>
      <c r="D36" s="222" t="s">
        <v>414</v>
      </c>
      <c r="E36" s="222" t="s">
        <v>415</v>
      </c>
      <c r="F36" s="222" t="s">
        <v>439</v>
      </c>
      <c r="G36" s="225" t="s">
        <v>588</v>
      </c>
      <c r="H36" s="231" t="s">
        <v>1095</v>
      </c>
      <c r="I36" s="221" t="s">
        <v>470</v>
      </c>
      <c r="J36" s="225" t="s">
        <v>1048</v>
      </c>
      <c r="K36" s="223"/>
      <c r="L36" s="224" t="s">
        <v>416</v>
      </c>
      <c r="M36" s="221" t="s">
        <v>417</v>
      </c>
      <c r="N36" s="241" t="s">
        <v>1107</v>
      </c>
      <c r="O36" s="111"/>
      <c r="P36" s="118" t="str">
        <f t="shared" ref="P36:P104" si="0">IF($G36="f", IF($H36="y",1,""),"")</f>
        <v/>
      </c>
      <c r="Q36" s="119" t="str">
        <f t="shared" ref="Q36:Q104" si="1">IF($G36="f", IF($H36="N",1,""),"")</f>
        <v/>
      </c>
      <c r="R36" s="108" t="str">
        <f t="shared" ref="R36:R104" si="2">IF($G36="I", IF($H36="y",1,""),"")</f>
        <v/>
      </c>
      <c r="S36" s="109" t="str">
        <f t="shared" ref="S36:S104" si="3">IF($G36="I", IF($H36="N",1,""),"")</f>
        <v/>
      </c>
      <c r="T36" s="118" t="str">
        <f t="shared" ref="T36:T104" si="4">IF($G36="o", IF($H36="y",1,""),"")</f>
        <v/>
      </c>
      <c r="U36" s="119" t="str">
        <f t="shared" ref="U36:U104" si="5">IF($G36="o", IF($H36="n",1,""),"")</f>
        <v/>
      </c>
      <c r="V36" s="112"/>
    </row>
    <row r="37" spans="1:22" s="40" customFormat="1" ht="12.75" customHeight="1" x14ac:dyDescent="0.3">
      <c r="A37" s="220"/>
      <c r="B37" s="221">
        <v>4985536</v>
      </c>
      <c r="C37" s="225" t="s">
        <v>126</v>
      </c>
      <c r="D37" s="227" t="s">
        <v>118</v>
      </c>
      <c r="E37" s="227" t="s">
        <v>1028</v>
      </c>
      <c r="F37" s="222"/>
      <c r="G37" s="225" t="s">
        <v>589</v>
      </c>
      <c r="H37" s="231" t="s">
        <v>1095</v>
      </c>
      <c r="I37" s="225" t="s">
        <v>1029</v>
      </c>
      <c r="J37" s="225" t="s">
        <v>1030</v>
      </c>
      <c r="K37" s="223" t="s">
        <v>1031</v>
      </c>
      <c r="L37" s="230" t="s">
        <v>945</v>
      </c>
      <c r="M37" s="225" t="s">
        <v>946</v>
      </c>
      <c r="N37" s="241" t="s">
        <v>1107</v>
      </c>
      <c r="O37" s="111"/>
      <c r="P37" s="118"/>
      <c r="Q37" s="119"/>
      <c r="R37" s="108"/>
      <c r="S37" s="109"/>
      <c r="T37" s="118"/>
      <c r="U37" s="119"/>
      <c r="V37" s="112"/>
    </row>
    <row r="38" spans="1:22" s="40" customFormat="1" ht="12.75" customHeight="1" x14ac:dyDescent="0.3">
      <c r="A38" s="182"/>
      <c r="B38" s="183"/>
      <c r="C38" s="185"/>
      <c r="D38" s="187" t="s">
        <v>1016</v>
      </c>
      <c r="E38" s="187" t="s">
        <v>1015</v>
      </c>
      <c r="F38" s="184"/>
      <c r="G38" s="185" t="s">
        <v>589</v>
      </c>
      <c r="H38" s="185" t="s">
        <v>703</v>
      </c>
      <c r="I38" s="185" t="s">
        <v>1079</v>
      </c>
      <c r="J38" s="185"/>
      <c r="K38" s="186" t="s">
        <v>1017</v>
      </c>
      <c r="L38" s="193" t="s">
        <v>1077</v>
      </c>
      <c r="M38" s="185" t="s">
        <v>1078</v>
      </c>
      <c r="N38" s="219" t="s">
        <v>1065</v>
      </c>
      <c r="O38" s="111"/>
      <c r="P38" s="118"/>
      <c r="Q38" s="119"/>
      <c r="R38" s="108"/>
      <c r="S38" s="109"/>
      <c r="T38" s="118"/>
      <c r="U38" s="119"/>
      <c r="V38" s="112"/>
    </row>
    <row r="39" spans="1:22" s="40" customFormat="1" ht="12.75" customHeight="1" x14ac:dyDescent="0.3">
      <c r="A39" s="182"/>
      <c r="B39" s="183"/>
      <c r="C39" s="185" t="s">
        <v>113</v>
      </c>
      <c r="D39" s="187" t="s">
        <v>1112</v>
      </c>
      <c r="E39" s="187" t="s">
        <v>1083</v>
      </c>
      <c r="F39" s="184"/>
      <c r="G39" s="185" t="s">
        <v>589</v>
      </c>
      <c r="H39" s="185" t="s">
        <v>703</v>
      </c>
      <c r="I39" s="185"/>
      <c r="J39" s="185" t="s">
        <v>1086</v>
      </c>
      <c r="K39" s="186" t="s">
        <v>1087</v>
      </c>
      <c r="L39" s="193" t="s">
        <v>1084</v>
      </c>
      <c r="M39" s="185" t="s">
        <v>1085</v>
      </c>
      <c r="N39" s="219" t="s">
        <v>1117</v>
      </c>
      <c r="O39" s="111"/>
      <c r="P39" s="118"/>
      <c r="Q39" s="119"/>
      <c r="R39" s="108"/>
      <c r="S39" s="109"/>
      <c r="T39" s="118"/>
      <c r="U39" s="119"/>
      <c r="V39" s="112"/>
    </row>
    <row r="40" spans="1:22" ht="12.75" customHeight="1" x14ac:dyDescent="0.3">
      <c r="A40" s="144"/>
      <c r="B40" s="173">
        <v>3605085</v>
      </c>
      <c r="C40" s="173" t="s">
        <v>11</v>
      </c>
      <c r="D40" s="6" t="s">
        <v>98</v>
      </c>
      <c r="E40" s="6" t="s">
        <v>99</v>
      </c>
      <c r="F40" s="6" t="s">
        <v>100</v>
      </c>
      <c r="G40" s="173" t="s">
        <v>588</v>
      </c>
      <c r="H40" s="173" t="s">
        <v>703</v>
      </c>
      <c r="I40" s="173" t="s">
        <v>101</v>
      </c>
      <c r="J40" s="173"/>
      <c r="K40" s="17" t="s">
        <v>102</v>
      </c>
      <c r="L40" s="38" t="s">
        <v>229</v>
      </c>
      <c r="M40" s="173" t="s">
        <v>103</v>
      </c>
      <c r="O40" s="104"/>
      <c r="P40" s="118">
        <f t="shared" si="0"/>
        <v>1</v>
      </c>
      <c r="Q40" s="119" t="str">
        <f t="shared" si="1"/>
        <v/>
      </c>
      <c r="R40" s="108" t="str">
        <f t="shared" si="2"/>
        <v/>
      </c>
      <c r="S40" s="109" t="str">
        <f t="shared" si="3"/>
        <v/>
      </c>
      <c r="T40" s="118" t="str">
        <f t="shared" si="4"/>
        <v/>
      </c>
      <c r="U40" s="119" t="str">
        <f t="shared" si="5"/>
        <v/>
      </c>
      <c r="V40" s="98"/>
    </row>
    <row r="41" spans="1:22" ht="12.75" customHeight="1" x14ac:dyDescent="0.3">
      <c r="A41" s="176" t="s">
        <v>870</v>
      </c>
      <c r="B41" s="173">
        <v>2424401</v>
      </c>
      <c r="C41" s="173" t="s">
        <v>75</v>
      </c>
      <c r="D41" s="6" t="s">
        <v>689</v>
      </c>
      <c r="E41" s="153" t="s">
        <v>894</v>
      </c>
      <c r="F41" s="6" t="s">
        <v>522</v>
      </c>
      <c r="G41" s="173" t="s">
        <v>589</v>
      </c>
      <c r="H41" s="145" t="s">
        <v>701</v>
      </c>
      <c r="I41" s="173" t="s">
        <v>690</v>
      </c>
      <c r="J41" s="173" t="s">
        <v>693</v>
      </c>
      <c r="K41" s="30" t="s">
        <v>895</v>
      </c>
      <c r="L41" s="38" t="s">
        <v>691</v>
      </c>
      <c r="M41" s="173" t="s">
        <v>692</v>
      </c>
      <c r="O41" s="104"/>
      <c r="P41" s="118" t="str">
        <f t="shared" si="0"/>
        <v/>
      </c>
      <c r="Q41" s="119" t="str">
        <f t="shared" si="1"/>
        <v/>
      </c>
      <c r="R41" s="108" t="str">
        <f t="shared" si="2"/>
        <v/>
      </c>
      <c r="S41" s="109">
        <f t="shared" si="3"/>
        <v>1</v>
      </c>
      <c r="T41" s="118" t="str">
        <f t="shared" si="4"/>
        <v/>
      </c>
      <c r="U41" s="119" t="str">
        <f t="shared" si="5"/>
        <v/>
      </c>
      <c r="V41" s="98"/>
    </row>
    <row r="42" spans="1:22" ht="12.75" customHeight="1" x14ac:dyDescent="0.3">
      <c r="A42" s="144"/>
      <c r="B42" s="173">
        <v>3911083</v>
      </c>
      <c r="C42" s="173" t="s">
        <v>11</v>
      </c>
      <c r="D42" s="6" t="s">
        <v>202</v>
      </c>
      <c r="E42" s="6" t="s">
        <v>104</v>
      </c>
      <c r="F42" s="6" t="s">
        <v>105</v>
      </c>
      <c r="G42" s="173" t="s">
        <v>590</v>
      </c>
      <c r="H42" s="173" t="s">
        <v>701</v>
      </c>
      <c r="I42" s="185" t="s">
        <v>1096</v>
      </c>
      <c r="J42" s="173"/>
      <c r="K42" s="17" t="s">
        <v>106</v>
      </c>
      <c r="L42" s="170" t="s">
        <v>971</v>
      </c>
      <c r="M42" s="173" t="s">
        <v>664</v>
      </c>
      <c r="N42" s="219" t="s">
        <v>1121</v>
      </c>
      <c r="O42" s="104"/>
      <c r="P42" s="118" t="str">
        <f t="shared" si="0"/>
        <v/>
      </c>
      <c r="Q42" s="119" t="str">
        <f t="shared" si="1"/>
        <v/>
      </c>
      <c r="R42" s="108" t="str">
        <f t="shared" si="2"/>
        <v/>
      </c>
      <c r="S42" s="109" t="str">
        <f t="shared" si="3"/>
        <v/>
      </c>
      <c r="T42" s="118" t="str">
        <f t="shared" si="4"/>
        <v/>
      </c>
      <c r="U42" s="119">
        <f t="shared" si="5"/>
        <v>1</v>
      </c>
      <c r="V42" s="98"/>
    </row>
    <row r="43" spans="1:22" ht="12.75" customHeight="1" x14ac:dyDescent="0.3">
      <c r="A43" s="144"/>
      <c r="B43" s="36" t="s">
        <v>374</v>
      </c>
      <c r="C43" s="173" t="s">
        <v>11</v>
      </c>
      <c r="D43" s="6" t="s">
        <v>107</v>
      </c>
      <c r="E43" s="6" t="s">
        <v>108</v>
      </c>
      <c r="F43" s="6"/>
      <c r="G43" s="173" t="s">
        <v>590</v>
      </c>
      <c r="H43" s="173" t="s">
        <v>701</v>
      </c>
      <c r="I43" s="173"/>
      <c r="J43" s="173"/>
      <c r="K43" s="45"/>
      <c r="L43" s="157" t="s">
        <v>746</v>
      </c>
      <c r="M43" s="173"/>
      <c r="N43" s="189" t="s">
        <v>1116</v>
      </c>
      <c r="O43" s="104"/>
      <c r="P43" s="118" t="str">
        <f t="shared" si="0"/>
        <v/>
      </c>
      <c r="Q43" s="119" t="str">
        <f t="shared" si="1"/>
        <v/>
      </c>
      <c r="R43" s="108" t="str">
        <f t="shared" si="2"/>
        <v/>
      </c>
      <c r="S43" s="109" t="str">
        <f t="shared" si="3"/>
        <v/>
      </c>
      <c r="T43" s="118" t="str">
        <f t="shared" si="4"/>
        <v/>
      </c>
      <c r="U43" s="119">
        <f t="shared" si="5"/>
        <v>1</v>
      </c>
      <c r="V43" s="98"/>
    </row>
    <row r="44" spans="1:22" ht="12.75" customHeight="1" x14ac:dyDescent="0.3">
      <c r="A44" s="144"/>
      <c r="B44" s="173">
        <v>1491756</v>
      </c>
      <c r="C44" s="173" t="s">
        <v>126</v>
      </c>
      <c r="D44" s="6" t="s">
        <v>375</v>
      </c>
      <c r="E44" s="6" t="s">
        <v>376</v>
      </c>
      <c r="F44" s="6"/>
      <c r="G44" s="173" t="s">
        <v>588</v>
      </c>
      <c r="H44" s="173" t="s">
        <v>701</v>
      </c>
      <c r="I44" s="173"/>
      <c r="J44" s="173"/>
      <c r="K44" s="209" t="s">
        <v>1059</v>
      </c>
      <c r="L44" s="38" t="s">
        <v>377</v>
      </c>
      <c r="M44" s="173" t="s">
        <v>334</v>
      </c>
      <c r="N44" s="219" t="s">
        <v>1120</v>
      </c>
      <c r="O44" s="104"/>
      <c r="P44" s="118" t="str">
        <f t="shared" si="0"/>
        <v/>
      </c>
      <c r="Q44" s="119">
        <f t="shared" si="1"/>
        <v>1</v>
      </c>
      <c r="R44" s="108" t="str">
        <f t="shared" si="2"/>
        <v/>
      </c>
      <c r="S44" s="109" t="str">
        <f t="shared" si="3"/>
        <v/>
      </c>
      <c r="T44" s="118" t="str">
        <f t="shared" si="4"/>
        <v/>
      </c>
      <c r="U44" s="119" t="str">
        <f t="shared" si="5"/>
        <v/>
      </c>
      <c r="V44" s="98"/>
    </row>
    <row r="45" spans="1:22" ht="12.75" customHeight="1" x14ac:dyDescent="0.3">
      <c r="A45" s="144"/>
      <c r="B45" s="173">
        <v>4292218</v>
      </c>
      <c r="C45" s="145" t="s">
        <v>11</v>
      </c>
      <c r="D45" s="153" t="s">
        <v>947</v>
      </c>
      <c r="E45" s="153" t="s">
        <v>952</v>
      </c>
      <c r="F45" s="6"/>
      <c r="G45" s="145" t="s">
        <v>590</v>
      </c>
      <c r="H45" s="145" t="s">
        <v>701</v>
      </c>
      <c r="I45" s="173"/>
      <c r="J45" s="145" t="s">
        <v>1054</v>
      </c>
      <c r="K45" s="242" t="s">
        <v>1061</v>
      </c>
      <c r="L45" s="205" t="s">
        <v>948</v>
      </c>
      <c r="M45" s="145" t="s">
        <v>949</v>
      </c>
      <c r="O45" s="104"/>
      <c r="P45" s="118" t="str">
        <f t="shared" si="0"/>
        <v/>
      </c>
      <c r="Q45" s="119" t="str">
        <f t="shared" si="1"/>
        <v/>
      </c>
      <c r="R45" s="108" t="str">
        <f t="shared" si="2"/>
        <v/>
      </c>
      <c r="S45" s="109" t="str">
        <f t="shared" si="3"/>
        <v/>
      </c>
      <c r="T45" s="118" t="str">
        <f t="shared" si="4"/>
        <v/>
      </c>
      <c r="U45" s="119">
        <f t="shared" si="5"/>
        <v>1</v>
      </c>
      <c r="V45" s="98"/>
    </row>
    <row r="46" spans="1:22" ht="12.75" customHeight="1" x14ac:dyDescent="0.3">
      <c r="A46" s="182"/>
      <c r="B46" s="183"/>
      <c r="C46" s="185" t="s">
        <v>113</v>
      </c>
      <c r="D46" s="187" t="s">
        <v>1108</v>
      </c>
      <c r="E46" s="187" t="s">
        <v>1088</v>
      </c>
      <c r="F46" s="184"/>
      <c r="G46" s="185" t="s">
        <v>589</v>
      </c>
      <c r="H46" s="185" t="s">
        <v>703</v>
      </c>
      <c r="I46" s="185"/>
      <c r="J46" s="185" t="s">
        <v>1110</v>
      </c>
      <c r="K46" s="209" t="s">
        <v>1109</v>
      </c>
      <c r="L46" s="200" t="s">
        <v>1089</v>
      </c>
      <c r="M46" s="185" t="s">
        <v>1090</v>
      </c>
      <c r="N46" s="219" t="s">
        <v>1111</v>
      </c>
      <c r="O46" s="104"/>
      <c r="P46" s="118" t="str">
        <f t="shared" si="0"/>
        <v/>
      </c>
      <c r="Q46" s="119" t="str">
        <f t="shared" si="1"/>
        <v/>
      </c>
      <c r="R46" s="108">
        <f t="shared" si="2"/>
        <v>1</v>
      </c>
      <c r="S46" s="109" t="str">
        <f t="shared" si="3"/>
        <v/>
      </c>
      <c r="T46" s="118" t="str">
        <f t="shared" si="4"/>
        <v/>
      </c>
      <c r="U46" s="119" t="str">
        <f t="shared" si="5"/>
        <v/>
      </c>
      <c r="V46" s="98"/>
    </row>
    <row r="47" spans="1:22" ht="12.75" customHeight="1" x14ac:dyDescent="0.3">
      <c r="A47" s="182"/>
      <c r="B47" s="183">
        <v>5082755</v>
      </c>
      <c r="C47" s="185" t="s">
        <v>126</v>
      </c>
      <c r="D47" s="187" t="s">
        <v>950</v>
      </c>
      <c r="E47" s="187" t="s">
        <v>951</v>
      </c>
      <c r="F47" s="184"/>
      <c r="G47" s="185" t="s">
        <v>589</v>
      </c>
      <c r="H47" s="185" t="s">
        <v>703</v>
      </c>
      <c r="I47" s="185" t="s">
        <v>1055</v>
      </c>
      <c r="J47" s="207" t="s">
        <v>1056</v>
      </c>
      <c r="K47" s="209" t="s">
        <v>1062</v>
      </c>
      <c r="L47" s="193" t="s">
        <v>953</v>
      </c>
      <c r="M47" s="185" t="s">
        <v>954</v>
      </c>
      <c r="N47" s="219" t="s">
        <v>1020</v>
      </c>
      <c r="O47" s="104"/>
      <c r="P47" s="118"/>
      <c r="Q47" s="119"/>
      <c r="R47" s="108"/>
      <c r="S47" s="109"/>
      <c r="T47" s="118"/>
      <c r="U47" s="119"/>
      <c r="V47" s="98"/>
    </row>
    <row r="48" spans="1:22" ht="12.75" customHeight="1" x14ac:dyDescent="0.3">
      <c r="A48" s="144"/>
      <c r="B48" s="173">
        <v>4985543</v>
      </c>
      <c r="C48" s="145" t="s">
        <v>126</v>
      </c>
      <c r="D48" s="153" t="s">
        <v>919</v>
      </c>
      <c r="E48" s="153" t="s">
        <v>920</v>
      </c>
      <c r="F48" s="6"/>
      <c r="G48" s="145" t="s">
        <v>588</v>
      </c>
      <c r="H48" s="145" t="s">
        <v>703</v>
      </c>
      <c r="I48" s="173"/>
      <c r="J48" s="145" t="s">
        <v>922</v>
      </c>
      <c r="K48" s="30" t="s">
        <v>921</v>
      </c>
      <c r="L48" s="174" t="s">
        <v>955</v>
      </c>
      <c r="M48" s="145" t="s">
        <v>956</v>
      </c>
      <c r="O48" s="104"/>
      <c r="P48" s="118"/>
      <c r="Q48" s="119"/>
      <c r="R48" s="108"/>
      <c r="S48" s="109"/>
      <c r="T48" s="118"/>
      <c r="U48" s="119"/>
      <c r="V48" s="98"/>
    </row>
    <row r="49" spans="1:22" ht="12.75" customHeight="1" x14ac:dyDescent="0.3">
      <c r="A49" s="144"/>
      <c r="B49" s="173">
        <v>4845235</v>
      </c>
      <c r="C49" s="173" t="s">
        <v>113</v>
      </c>
      <c r="D49" s="6" t="s">
        <v>794</v>
      </c>
      <c r="E49" s="6" t="s">
        <v>795</v>
      </c>
      <c r="F49" s="6" t="s">
        <v>796</v>
      </c>
      <c r="G49" s="173" t="s">
        <v>589</v>
      </c>
      <c r="H49" s="173" t="s">
        <v>703</v>
      </c>
      <c r="I49" s="173" t="s">
        <v>797</v>
      </c>
      <c r="J49" s="173"/>
      <c r="K49" s="30" t="s">
        <v>798</v>
      </c>
      <c r="L49" s="38" t="s">
        <v>799</v>
      </c>
      <c r="M49" s="173" t="s">
        <v>800</v>
      </c>
      <c r="O49" s="104"/>
      <c r="P49" s="118" t="str">
        <f t="shared" si="0"/>
        <v/>
      </c>
      <c r="Q49" s="119" t="str">
        <f t="shared" si="1"/>
        <v/>
      </c>
      <c r="R49" s="108">
        <f t="shared" si="2"/>
        <v>1</v>
      </c>
      <c r="S49" s="109" t="str">
        <f t="shared" si="3"/>
        <v/>
      </c>
      <c r="T49" s="118" t="str">
        <f t="shared" si="4"/>
        <v/>
      </c>
      <c r="U49" s="119" t="str">
        <f t="shared" si="5"/>
        <v/>
      </c>
      <c r="V49" s="98"/>
    </row>
    <row r="50" spans="1:22" ht="12.75" customHeight="1" x14ac:dyDescent="0.3">
      <c r="A50" s="182"/>
      <c r="B50" s="183"/>
      <c r="C50" s="185" t="s">
        <v>113</v>
      </c>
      <c r="D50" s="187" t="s">
        <v>1091</v>
      </c>
      <c r="E50" s="187" t="s">
        <v>1092</v>
      </c>
      <c r="F50" s="184"/>
      <c r="G50" s="185" t="s">
        <v>589</v>
      </c>
      <c r="H50" s="185" t="s">
        <v>703</v>
      </c>
      <c r="I50" s="185"/>
      <c r="J50" s="185" t="s">
        <v>1114</v>
      </c>
      <c r="K50" s="186" t="s">
        <v>1093</v>
      </c>
      <c r="L50" s="193" t="s">
        <v>1113</v>
      </c>
      <c r="M50" s="185" t="s">
        <v>1094</v>
      </c>
      <c r="N50" s="219" t="s">
        <v>1123</v>
      </c>
      <c r="O50" s="104"/>
      <c r="P50" s="118"/>
      <c r="Q50" s="119"/>
      <c r="R50" s="108"/>
      <c r="S50" s="109"/>
      <c r="T50" s="118"/>
      <c r="U50" s="119"/>
      <c r="V50" s="98"/>
    </row>
    <row r="51" spans="1:22" ht="12.75" customHeight="1" x14ac:dyDescent="0.3">
      <c r="A51" s="144"/>
      <c r="B51" s="145">
        <v>4828929</v>
      </c>
      <c r="C51" s="145" t="s">
        <v>11</v>
      </c>
      <c r="D51" s="6" t="s">
        <v>829</v>
      </c>
      <c r="E51" s="6" t="s">
        <v>830</v>
      </c>
      <c r="F51" s="6" t="s">
        <v>831</v>
      </c>
      <c r="G51" s="173" t="s">
        <v>589</v>
      </c>
      <c r="H51" s="173" t="s">
        <v>703</v>
      </c>
      <c r="I51" s="173"/>
      <c r="J51" s="173" t="s">
        <v>832</v>
      </c>
      <c r="K51" s="30" t="s">
        <v>833</v>
      </c>
      <c r="L51" s="38" t="s">
        <v>834</v>
      </c>
      <c r="M51" s="173" t="s">
        <v>835</v>
      </c>
      <c r="O51" s="104"/>
      <c r="P51" s="118" t="str">
        <f t="shared" si="0"/>
        <v/>
      </c>
      <c r="Q51" s="119" t="str">
        <f t="shared" si="1"/>
        <v/>
      </c>
      <c r="R51" s="108">
        <f t="shared" si="2"/>
        <v>1</v>
      </c>
      <c r="S51" s="109" t="str">
        <f t="shared" si="3"/>
        <v/>
      </c>
      <c r="T51" s="118" t="str">
        <f t="shared" si="4"/>
        <v/>
      </c>
      <c r="U51" s="119" t="str">
        <f t="shared" si="5"/>
        <v/>
      </c>
      <c r="V51" s="98"/>
    </row>
    <row r="52" spans="1:22" ht="12.75" customHeight="1" x14ac:dyDescent="0.3">
      <c r="A52" s="144"/>
      <c r="B52" s="173">
        <v>4533584</v>
      </c>
      <c r="C52" s="173" t="s">
        <v>11</v>
      </c>
      <c r="D52" s="6" t="s">
        <v>574</v>
      </c>
      <c r="E52" s="6" t="s">
        <v>300</v>
      </c>
      <c r="F52" s="6" t="s">
        <v>575</v>
      </c>
      <c r="G52" s="173" t="s">
        <v>589</v>
      </c>
      <c r="H52" s="173" t="s">
        <v>703</v>
      </c>
      <c r="I52" s="173" t="s">
        <v>576</v>
      </c>
      <c r="J52" s="173"/>
      <c r="K52" s="17"/>
      <c r="L52" s="38" t="s">
        <v>577</v>
      </c>
      <c r="M52" s="173" t="s">
        <v>578</v>
      </c>
      <c r="O52" s="104"/>
      <c r="P52" s="118" t="str">
        <f t="shared" si="0"/>
        <v/>
      </c>
      <c r="Q52" s="119" t="str">
        <f t="shared" si="1"/>
        <v/>
      </c>
      <c r="R52" s="108">
        <f t="shared" si="2"/>
        <v>1</v>
      </c>
      <c r="S52" s="109" t="str">
        <f t="shared" si="3"/>
        <v/>
      </c>
      <c r="T52" s="118" t="str">
        <f t="shared" si="4"/>
        <v/>
      </c>
      <c r="U52" s="119" t="str">
        <f t="shared" si="5"/>
        <v/>
      </c>
      <c r="V52" s="98"/>
    </row>
    <row r="53" spans="1:22" ht="12.75" customHeight="1" x14ac:dyDescent="0.3">
      <c r="A53" s="144"/>
      <c r="B53" s="173">
        <v>2462205</v>
      </c>
      <c r="C53" s="173" t="s">
        <v>126</v>
      </c>
      <c r="D53" s="6" t="s">
        <v>378</v>
      </c>
      <c r="E53" s="6" t="s">
        <v>379</v>
      </c>
      <c r="F53" s="6"/>
      <c r="G53" s="173" t="s">
        <v>590</v>
      </c>
      <c r="H53" s="173" t="s">
        <v>701</v>
      </c>
      <c r="I53" s="173"/>
      <c r="J53" s="173"/>
      <c r="K53" s="17"/>
      <c r="L53" s="38" t="s">
        <v>380</v>
      </c>
      <c r="M53" s="173" t="s">
        <v>381</v>
      </c>
      <c r="O53" s="104"/>
      <c r="P53" s="118" t="str">
        <f t="shared" si="0"/>
        <v/>
      </c>
      <c r="Q53" s="119" t="str">
        <f t="shared" si="1"/>
        <v/>
      </c>
      <c r="R53" s="108" t="str">
        <f t="shared" si="2"/>
        <v/>
      </c>
      <c r="S53" s="109" t="str">
        <f t="shared" si="3"/>
        <v/>
      </c>
      <c r="T53" s="118" t="str">
        <f t="shared" si="4"/>
        <v/>
      </c>
      <c r="U53" s="119">
        <f t="shared" si="5"/>
        <v>1</v>
      </c>
      <c r="V53" s="98"/>
    </row>
    <row r="54" spans="1:22" ht="12.75" customHeight="1" x14ac:dyDescent="0.3">
      <c r="A54" s="144"/>
      <c r="B54" s="173">
        <v>2795251</v>
      </c>
      <c r="C54" s="173" t="s">
        <v>126</v>
      </c>
      <c r="D54" s="6" t="s">
        <v>234</v>
      </c>
      <c r="E54" s="6" t="s">
        <v>382</v>
      </c>
      <c r="F54" s="6"/>
      <c r="G54" s="173" t="s">
        <v>589</v>
      </c>
      <c r="H54" s="173" t="s">
        <v>701</v>
      </c>
      <c r="I54" s="173"/>
      <c r="J54" s="173"/>
      <c r="K54" s="17"/>
      <c r="L54" s="38" t="s">
        <v>383</v>
      </c>
      <c r="M54" s="173" t="s">
        <v>384</v>
      </c>
      <c r="O54" s="104"/>
      <c r="P54" s="118" t="str">
        <f t="shared" si="0"/>
        <v/>
      </c>
      <c r="Q54" s="119" t="str">
        <f t="shared" si="1"/>
        <v/>
      </c>
      <c r="R54" s="108" t="str">
        <f t="shared" si="2"/>
        <v/>
      </c>
      <c r="S54" s="109">
        <f t="shared" si="3"/>
        <v>1</v>
      </c>
      <c r="T54" s="118" t="str">
        <f t="shared" si="4"/>
        <v/>
      </c>
      <c r="U54" s="119" t="str">
        <f t="shared" si="5"/>
        <v/>
      </c>
      <c r="V54" s="98"/>
    </row>
    <row r="55" spans="1:22" ht="12.75" customHeight="1" x14ac:dyDescent="0.3">
      <c r="A55" s="144"/>
      <c r="B55" s="173">
        <v>4082271</v>
      </c>
      <c r="C55" s="173" t="s">
        <v>11</v>
      </c>
      <c r="D55" s="6" t="s">
        <v>234</v>
      </c>
      <c r="E55" s="6" t="s">
        <v>209</v>
      </c>
      <c r="F55" s="6" t="s">
        <v>210</v>
      </c>
      <c r="G55" s="173" t="s">
        <v>588</v>
      </c>
      <c r="H55" s="173" t="s">
        <v>701</v>
      </c>
      <c r="I55" s="173" t="s">
        <v>309</v>
      </c>
      <c r="J55" s="173"/>
      <c r="K55" s="17" t="s">
        <v>211</v>
      </c>
      <c r="L55" s="38" t="s">
        <v>268</v>
      </c>
      <c r="M55" s="173" t="s">
        <v>212</v>
      </c>
      <c r="O55" s="104"/>
      <c r="P55" s="118" t="str">
        <f t="shared" si="0"/>
        <v/>
      </c>
      <c r="Q55" s="119">
        <f t="shared" si="1"/>
        <v>1</v>
      </c>
      <c r="R55" s="108" t="str">
        <f t="shared" si="2"/>
        <v/>
      </c>
      <c r="S55" s="109" t="str">
        <f t="shared" si="3"/>
        <v/>
      </c>
      <c r="T55" s="118" t="str">
        <f t="shared" si="4"/>
        <v/>
      </c>
      <c r="U55" s="119" t="str">
        <f t="shared" si="5"/>
        <v/>
      </c>
      <c r="V55" s="98"/>
    </row>
    <row r="56" spans="1:22" ht="12.75" customHeight="1" x14ac:dyDescent="0.3">
      <c r="A56" s="144"/>
      <c r="B56" s="173">
        <v>3702976</v>
      </c>
      <c r="C56" s="173" t="s">
        <v>11</v>
      </c>
      <c r="D56" s="6" t="s">
        <v>29</v>
      </c>
      <c r="E56" s="6" t="s">
        <v>30</v>
      </c>
      <c r="F56" s="6" t="s">
        <v>31</v>
      </c>
      <c r="G56" s="173" t="s">
        <v>588</v>
      </c>
      <c r="H56" s="173" t="s">
        <v>703</v>
      </c>
      <c r="I56" s="173" t="s">
        <v>32</v>
      </c>
      <c r="J56" s="173"/>
      <c r="K56" s="17" t="s">
        <v>303</v>
      </c>
      <c r="L56" s="38" t="s">
        <v>230</v>
      </c>
      <c r="M56" s="173" t="s">
        <v>33</v>
      </c>
      <c r="O56" s="104"/>
      <c r="P56" s="118">
        <f t="shared" si="0"/>
        <v>1</v>
      </c>
      <c r="Q56" s="119" t="str">
        <f t="shared" si="1"/>
        <v/>
      </c>
      <c r="R56" s="108" t="str">
        <f t="shared" si="2"/>
        <v/>
      </c>
      <c r="S56" s="109" t="str">
        <f t="shared" si="3"/>
        <v/>
      </c>
      <c r="T56" s="118" t="str">
        <f t="shared" si="4"/>
        <v/>
      </c>
      <c r="U56" s="119" t="str">
        <f t="shared" si="5"/>
        <v/>
      </c>
      <c r="V56" s="98"/>
    </row>
    <row r="57" spans="1:22" ht="12.75" customHeight="1" x14ac:dyDescent="0.3">
      <c r="A57" s="144"/>
      <c r="B57" s="173">
        <v>2921809</v>
      </c>
      <c r="C57" s="173" t="s">
        <v>126</v>
      </c>
      <c r="D57" s="6" t="s">
        <v>385</v>
      </c>
      <c r="E57" s="6" t="s">
        <v>386</v>
      </c>
      <c r="F57" s="6"/>
      <c r="G57" s="173" t="s">
        <v>589</v>
      </c>
      <c r="H57" s="173" t="s">
        <v>701</v>
      </c>
      <c r="I57" s="145" t="s">
        <v>1043</v>
      </c>
      <c r="J57" s="173"/>
      <c r="K57" s="17"/>
      <c r="L57" s="152" t="s">
        <v>866</v>
      </c>
      <c r="M57" s="173" t="s">
        <v>387</v>
      </c>
      <c r="O57" s="104"/>
      <c r="P57" s="118" t="str">
        <f t="shared" si="0"/>
        <v/>
      </c>
      <c r="Q57" s="119" t="str">
        <f t="shared" si="1"/>
        <v/>
      </c>
      <c r="R57" s="108" t="str">
        <f t="shared" si="2"/>
        <v/>
      </c>
      <c r="S57" s="109">
        <f t="shared" si="3"/>
        <v>1</v>
      </c>
      <c r="T57" s="118" t="str">
        <f t="shared" si="4"/>
        <v/>
      </c>
      <c r="U57" s="119" t="str">
        <f t="shared" si="5"/>
        <v/>
      </c>
      <c r="V57" s="98"/>
    </row>
    <row r="58" spans="1:22" ht="12.75" customHeight="1" x14ac:dyDescent="0.3">
      <c r="A58" s="144"/>
      <c r="B58" s="173">
        <v>3522485</v>
      </c>
      <c r="C58" s="173" t="s">
        <v>11</v>
      </c>
      <c r="D58" s="6" t="s">
        <v>388</v>
      </c>
      <c r="E58" s="6" t="s">
        <v>389</v>
      </c>
      <c r="F58" s="6"/>
      <c r="G58" s="173" t="s">
        <v>590</v>
      </c>
      <c r="H58" s="173" t="s">
        <v>701</v>
      </c>
      <c r="I58" s="173"/>
      <c r="J58" s="173"/>
      <c r="K58" s="17"/>
      <c r="L58" s="38" t="s">
        <v>390</v>
      </c>
      <c r="M58" s="173" t="s">
        <v>391</v>
      </c>
      <c r="O58" s="104"/>
      <c r="P58" s="118" t="str">
        <f t="shared" si="0"/>
        <v/>
      </c>
      <c r="Q58" s="119" t="str">
        <f t="shared" si="1"/>
        <v/>
      </c>
      <c r="R58" s="108" t="str">
        <f t="shared" si="2"/>
        <v/>
      </c>
      <c r="S58" s="109" t="str">
        <f t="shared" si="3"/>
        <v/>
      </c>
      <c r="T58" s="118" t="str">
        <f t="shared" si="4"/>
        <v/>
      </c>
      <c r="U58" s="119">
        <f t="shared" si="5"/>
        <v>1</v>
      </c>
      <c r="V58" s="98"/>
    </row>
    <row r="59" spans="1:22" ht="12.75" customHeight="1" x14ac:dyDescent="0.3">
      <c r="A59" s="228"/>
      <c r="B59" s="225">
        <v>3328662</v>
      </c>
      <c r="C59" s="225" t="s">
        <v>11</v>
      </c>
      <c r="D59" s="227" t="s">
        <v>109</v>
      </c>
      <c r="E59" s="227" t="s">
        <v>419</v>
      </c>
      <c r="F59" s="227" t="s">
        <v>110</v>
      </c>
      <c r="G59" s="225" t="s">
        <v>588</v>
      </c>
      <c r="H59" s="231" t="s">
        <v>1095</v>
      </c>
      <c r="I59" s="225" t="s">
        <v>111</v>
      </c>
      <c r="J59" s="225"/>
      <c r="K59" s="229"/>
      <c r="L59" s="230" t="s">
        <v>231</v>
      </c>
      <c r="M59" s="225" t="s">
        <v>112</v>
      </c>
      <c r="N59" s="241" t="s">
        <v>1107</v>
      </c>
      <c r="O59" s="104"/>
      <c r="P59" s="118" t="str">
        <f t="shared" si="0"/>
        <v/>
      </c>
      <c r="Q59" s="119" t="str">
        <f t="shared" si="1"/>
        <v/>
      </c>
      <c r="R59" s="108" t="str">
        <f t="shared" si="2"/>
        <v/>
      </c>
      <c r="S59" s="109" t="str">
        <f t="shared" si="3"/>
        <v/>
      </c>
      <c r="T59" s="118" t="str">
        <f t="shared" si="4"/>
        <v/>
      </c>
      <c r="U59" s="119" t="str">
        <f t="shared" si="5"/>
        <v/>
      </c>
      <c r="V59" s="98"/>
    </row>
    <row r="60" spans="1:22" ht="12.75" customHeight="1" x14ac:dyDescent="0.3">
      <c r="A60" s="144"/>
      <c r="B60" s="173">
        <v>3612939</v>
      </c>
      <c r="C60" s="173" t="s">
        <v>113</v>
      </c>
      <c r="D60" s="6" t="s">
        <v>41</v>
      </c>
      <c r="E60" s="153" t="s">
        <v>1141</v>
      </c>
      <c r="F60" s="6" t="s">
        <v>114</v>
      </c>
      <c r="G60" s="173" t="s">
        <v>588</v>
      </c>
      <c r="H60" s="173" t="s">
        <v>701</v>
      </c>
      <c r="I60" s="173" t="s">
        <v>115</v>
      </c>
      <c r="J60" s="145" t="s">
        <v>1049</v>
      </c>
      <c r="K60" s="201"/>
      <c r="L60" s="38" t="s">
        <v>232</v>
      </c>
      <c r="M60" s="173" t="s">
        <v>116</v>
      </c>
      <c r="O60" s="104"/>
      <c r="P60" s="118" t="str">
        <f t="shared" si="0"/>
        <v/>
      </c>
      <c r="Q60" s="119">
        <f t="shared" si="1"/>
        <v>1</v>
      </c>
      <c r="R60" s="108" t="str">
        <f t="shared" si="2"/>
        <v/>
      </c>
      <c r="S60" s="109" t="str">
        <f t="shared" si="3"/>
        <v/>
      </c>
      <c r="T60" s="118" t="str">
        <f t="shared" si="4"/>
        <v/>
      </c>
      <c r="U60" s="119" t="str">
        <f t="shared" si="5"/>
        <v/>
      </c>
      <c r="V60" s="98"/>
    </row>
    <row r="61" spans="1:22" ht="12.75" customHeight="1" x14ac:dyDescent="0.3">
      <c r="A61" s="144"/>
      <c r="B61" s="173">
        <v>3907143</v>
      </c>
      <c r="C61" s="173" t="s">
        <v>11</v>
      </c>
      <c r="D61" s="6" t="s">
        <v>41</v>
      </c>
      <c r="E61" s="6" t="s">
        <v>392</v>
      </c>
      <c r="F61" s="6" t="s">
        <v>42</v>
      </c>
      <c r="G61" s="173" t="s">
        <v>589</v>
      </c>
      <c r="H61" s="145" t="s">
        <v>701</v>
      </c>
      <c r="I61" s="173" t="s">
        <v>43</v>
      </c>
      <c r="J61" s="173"/>
      <c r="K61" s="30" t="s">
        <v>700</v>
      </c>
      <c r="L61" s="38" t="s">
        <v>233</v>
      </c>
      <c r="M61" s="173" t="s">
        <v>44</v>
      </c>
      <c r="O61" s="104"/>
      <c r="P61" s="118" t="str">
        <f t="shared" si="0"/>
        <v/>
      </c>
      <c r="Q61" s="119" t="str">
        <f t="shared" si="1"/>
        <v/>
      </c>
      <c r="R61" s="108" t="str">
        <f t="shared" si="2"/>
        <v/>
      </c>
      <c r="S61" s="109">
        <f t="shared" si="3"/>
        <v>1</v>
      </c>
      <c r="T61" s="118" t="str">
        <f t="shared" si="4"/>
        <v/>
      </c>
      <c r="U61" s="119" t="str">
        <f t="shared" si="5"/>
        <v/>
      </c>
      <c r="V61" s="98"/>
    </row>
    <row r="62" spans="1:22" ht="12.75" customHeight="1" x14ac:dyDescent="0.3">
      <c r="A62" s="144"/>
      <c r="B62" s="173">
        <v>4173073</v>
      </c>
      <c r="C62" s="173" t="s">
        <v>11</v>
      </c>
      <c r="D62" s="6" t="s">
        <v>255</v>
      </c>
      <c r="E62" s="153" t="s">
        <v>1137</v>
      </c>
      <c r="F62" s="6" t="s">
        <v>31</v>
      </c>
      <c r="G62" s="173" t="s">
        <v>590</v>
      </c>
      <c r="H62" s="145" t="s">
        <v>701</v>
      </c>
      <c r="I62" s="185" t="s">
        <v>1138</v>
      </c>
      <c r="J62" s="173"/>
      <c r="K62" s="30" t="s">
        <v>579</v>
      </c>
      <c r="L62" s="252" t="s">
        <v>1139</v>
      </c>
      <c r="M62" s="185" t="s">
        <v>1140</v>
      </c>
      <c r="N62" s="189" t="s">
        <v>1116</v>
      </c>
      <c r="O62" s="104"/>
      <c r="P62" s="118" t="str">
        <f t="shared" si="0"/>
        <v/>
      </c>
      <c r="Q62" s="119" t="str">
        <f t="shared" si="1"/>
        <v/>
      </c>
      <c r="R62" s="108" t="str">
        <f t="shared" si="2"/>
        <v/>
      </c>
      <c r="S62" s="109" t="str">
        <f t="shared" si="3"/>
        <v/>
      </c>
      <c r="T62" s="118" t="str">
        <f t="shared" si="4"/>
        <v/>
      </c>
      <c r="U62" s="119">
        <f t="shared" si="5"/>
        <v>1</v>
      </c>
      <c r="V62" s="98"/>
    </row>
    <row r="63" spans="1:22" ht="12.75" customHeight="1" x14ac:dyDescent="0.3">
      <c r="A63" s="144"/>
      <c r="B63" s="173">
        <v>4387948</v>
      </c>
      <c r="C63" s="173" t="s">
        <v>11</v>
      </c>
      <c r="D63" s="6" t="s">
        <v>597</v>
      </c>
      <c r="E63" s="153" t="s">
        <v>1144</v>
      </c>
      <c r="F63" s="6"/>
      <c r="G63" s="173" t="s">
        <v>588</v>
      </c>
      <c r="H63" s="145" t="s">
        <v>701</v>
      </c>
      <c r="I63" s="185" t="s">
        <v>1142</v>
      </c>
      <c r="J63" s="185" t="s">
        <v>1143</v>
      </c>
      <c r="K63" s="30" t="s">
        <v>600</v>
      </c>
      <c r="L63" s="78" t="s">
        <v>598</v>
      </c>
      <c r="M63" s="173" t="s">
        <v>599</v>
      </c>
      <c r="N63" s="219" t="s">
        <v>1148</v>
      </c>
      <c r="O63" s="104"/>
      <c r="P63" s="118" t="str">
        <f t="shared" si="0"/>
        <v/>
      </c>
      <c r="Q63" s="119">
        <f t="shared" si="1"/>
        <v>1</v>
      </c>
      <c r="R63" s="108" t="str">
        <f t="shared" si="2"/>
        <v/>
      </c>
      <c r="S63" s="109" t="str">
        <f t="shared" si="3"/>
        <v/>
      </c>
      <c r="T63" s="118" t="str">
        <f t="shared" si="4"/>
        <v/>
      </c>
      <c r="U63" s="119" t="str">
        <f t="shared" si="5"/>
        <v/>
      </c>
      <c r="V63" s="98"/>
    </row>
    <row r="64" spans="1:22" ht="12.75" customHeight="1" x14ac:dyDescent="0.3">
      <c r="A64" s="144"/>
      <c r="B64" s="173">
        <v>4231378</v>
      </c>
      <c r="C64" s="173" t="s">
        <v>126</v>
      </c>
      <c r="D64" s="6" t="s">
        <v>652</v>
      </c>
      <c r="E64" s="153" t="s">
        <v>1145</v>
      </c>
      <c r="F64" s="6" t="s">
        <v>655</v>
      </c>
      <c r="G64" s="173" t="s">
        <v>588</v>
      </c>
      <c r="H64" s="173" t="s">
        <v>701</v>
      </c>
      <c r="I64" s="173" t="s">
        <v>654</v>
      </c>
      <c r="J64" s="173"/>
      <c r="K64" s="30" t="s">
        <v>653</v>
      </c>
      <c r="L64" s="252" t="s">
        <v>1146</v>
      </c>
      <c r="M64" s="185" t="s">
        <v>1147</v>
      </c>
      <c r="N64" s="219" t="s">
        <v>1149</v>
      </c>
      <c r="O64" s="104"/>
      <c r="P64" s="118" t="str">
        <f t="shared" si="0"/>
        <v/>
      </c>
      <c r="Q64" s="119">
        <f t="shared" si="1"/>
        <v>1</v>
      </c>
      <c r="R64" s="108" t="str">
        <f t="shared" si="2"/>
        <v/>
      </c>
      <c r="S64" s="109" t="str">
        <f t="shared" si="3"/>
        <v/>
      </c>
      <c r="T64" s="118" t="str">
        <f t="shared" si="4"/>
        <v/>
      </c>
      <c r="U64" s="119" t="str">
        <f t="shared" si="5"/>
        <v/>
      </c>
      <c r="V64" s="98"/>
    </row>
    <row r="65" spans="1:22" ht="12.75" customHeight="1" x14ac:dyDescent="0.3">
      <c r="A65" s="144"/>
      <c r="B65" s="173">
        <v>4767833</v>
      </c>
      <c r="C65" s="145" t="s">
        <v>11</v>
      </c>
      <c r="D65" s="33" t="s">
        <v>682</v>
      </c>
      <c r="E65" s="6" t="s">
        <v>764</v>
      </c>
      <c r="F65" s="6" t="s">
        <v>683</v>
      </c>
      <c r="G65" s="173" t="s">
        <v>589</v>
      </c>
      <c r="H65" s="173" t="s">
        <v>703</v>
      </c>
      <c r="I65" s="173" t="s">
        <v>684</v>
      </c>
      <c r="J65" s="173" t="s">
        <v>685</v>
      </c>
      <c r="K65" s="30" t="s">
        <v>686</v>
      </c>
      <c r="L65" s="78" t="s">
        <v>687</v>
      </c>
      <c r="M65" s="173" t="s">
        <v>688</v>
      </c>
      <c r="O65" s="104"/>
      <c r="P65" s="118" t="str">
        <f t="shared" si="0"/>
        <v/>
      </c>
      <c r="Q65" s="119" t="str">
        <f t="shared" si="1"/>
        <v/>
      </c>
      <c r="R65" s="108">
        <f t="shared" si="2"/>
        <v>1</v>
      </c>
      <c r="S65" s="109" t="str">
        <f t="shared" si="3"/>
        <v/>
      </c>
      <c r="T65" s="118" t="str">
        <f t="shared" si="4"/>
        <v/>
      </c>
      <c r="U65" s="119" t="str">
        <f t="shared" si="5"/>
        <v/>
      </c>
      <c r="V65" s="98"/>
    </row>
    <row r="66" spans="1:22" ht="12.75" customHeight="1" x14ac:dyDescent="0.3">
      <c r="A66" s="144"/>
      <c r="B66" s="173">
        <v>4282576</v>
      </c>
      <c r="C66" s="173" t="s">
        <v>126</v>
      </c>
      <c r="D66" s="6" t="s">
        <v>330</v>
      </c>
      <c r="E66" s="153" t="s">
        <v>1150</v>
      </c>
      <c r="F66" s="6" t="s">
        <v>357</v>
      </c>
      <c r="G66" s="173" t="s">
        <v>588</v>
      </c>
      <c r="H66" s="173" t="s">
        <v>701</v>
      </c>
      <c r="I66" s="173" t="s">
        <v>332</v>
      </c>
      <c r="J66" s="145" t="s">
        <v>1047</v>
      </c>
      <c r="K66" s="186" t="s">
        <v>1151</v>
      </c>
      <c r="L66" s="38" t="s">
        <v>333</v>
      </c>
      <c r="M66" s="173" t="s">
        <v>334</v>
      </c>
      <c r="N66" s="189" t="s">
        <v>1152</v>
      </c>
      <c r="O66" s="113"/>
      <c r="P66" s="118" t="str">
        <f t="shared" si="0"/>
        <v/>
      </c>
      <c r="Q66" s="119">
        <f t="shared" si="1"/>
        <v>1</v>
      </c>
      <c r="R66" s="108" t="str">
        <f t="shared" si="2"/>
        <v/>
      </c>
      <c r="S66" s="109" t="str">
        <f t="shared" si="3"/>
        <v/>
      </c>
      <c r="T66" s="118" t="str">
        <f t="shared" si="4"/>
        <v/>
      </c>
      <c r="U66" s="119" t="str">
        <f t="shared" si="5"/>
        <v/>
      </c>
      <c r="V66" s="98"/>
    </row>
    <row r="67" spans="1:22" ht="12.75" customHeight="1" x14ac:dyDescent="0.3">
      <c r="A67" s="176" t="s">
        <v>870</v>
      </c>
      <c r="B67" s="173">
        <v>3835302</v>
      </c>
      <c r="C67" s="173" t="s">
        <v>75</v>
      </c>
      <c r="D67" s="6" t="s">
        <v>362</v>
      </c>
      <c r="E67" s="6" t="s">
        <v>363</v>
      </c>
      <c r="F67" s="6" t="s">
        <v>364</v>
      </c>
      <c r="G67" s="173" t="s">
        <v>589</v>
      </c>
      <c r="H67" s="145" t="s">
        <v>701</v>
      </c>
      <c r="I67" s="173"/>
      <c r="J67" s="173" t="s">
        <v>471</v>
      </c>
      <c r="K67" s="30" t="s">
        <v>445</v>
      </c>
      <c r="L67" s="38" t="s">
        <v>667</v>
      </c>
      <c r="M67" s="173" t="s">
        <v>668</v>
      </c>
      <c r="O67" s="113"/>
      <c r="P67" s="118" t="str">
        <f t="shared" si="0"/>
        <v/>
      </c>
      <c r="Q67" s="119" t="str">
        <f t="shared" si="1"/>
        <v/>
      </c>
      <c r="R67" s="108" t="str">
        <f t="shared" si="2"/>
        <v/>
      </c>
      <c r="S67" s="109">
        <f t="shared" si="3"/>
        <v>1</v>
      </c>
      <c r="T67" s="118" t="str">
        <f t="shared" si="4"/>
        <v/>
      </c>
      <c r="U67" s="119" t="str">
        <f t="shared" si="5"/>
        <v/>
      </c>
      <c r="V67" s="98"/>
    </row>
    <row r="68" spans="1:22" ht="12.75" customHeight="1" x14ac:dyDescent="0.3">
      <c r="A68" s="144"/>
      <c r="B68" s="173">
        <v>4238641</v>
      </c>
      <c r="C68" s="173" t="s">
        <v>126</v>
      </c>
      <c r="D68" s="6" t="s">
        <v>70</v>
      </c>
      <c r="E68" s="6" t="s">
        <v>290</v>
      </c>
      <c r="F68" s="6" t="s">
        <v>291</v>
      </c>
      <c r="G68" s="173" t="s">
        <v>588</v>
      </c>
      <c r="H68" s="173" t="s">
        <v>701</v>
      </c>
      <c r="I68" s="173" t="s">
        <v>472</v>
      </c>
      <c r="J68" s="145" t="s">
        <v>1036</v>
      </c>
      <c r="K68" s="30"/>
      <c r="L68" s="193" t="s">
        <v>1155</v>
      </c>
      <c r="M68" s="185" t="s">
        <v>1156</v>
      </c>
      <c r="N68" s="189" t="s">
        <v>1149</v>
      </c>
      <c r="O68" s="113"/>
      <c r="P68" s="118" t="str">
        <f t="shared" si="0"/>
        <v/>
      </c>
      <c r="Q68" s="119">
        <f t="shared" si="1"/>
        <v>1</v>
      </c>
      <c r="R68" s="108" t="str">
        <f t="shared" si="2"/>
        <v/>
      </c>
      <c r="S68" s="109" t="str">
        <f t="shared" si="3"/>
        <v/>
      </c>
      <c r="T68" s="118" t="str">
        <f t="shared" si="4"/>
        <v/>
      </c>
      <c r="U68" s="119" t="str">
        <f t="shared" si="5"/>
        <v/>
      </c>
      <c r="V68" s="98"/>
    </row>
    <row r="69" spans="1:22" ht="12.75" customHeight="1" x14ac:dyDescent="0.3">
      <c r="A69" s="176" t="s">
        <v>870</v>
      </c>
      <c r="B69" s="173">
        <v>4616920</v>
      </c>
      <c r="C69" s="173" t="s">
        <v>75</v>
      </c>
      <c r="D69" s="6" t="s">
        <v>70</v>
      </c>
      <c r="E69" s="6" t="s">
        <v>601</v>
      </c>
      <c r="F69" s="6" t="s">
        <v>602</v>
      </c>
      <c r="G69" s="173" t="s">
        <v>588</v>
      </c>
      <c r="H69" s="173" t="s">
        <v>703</v>
      </c>
      <c r="I69" s="145" t="s">
        <v>1053</v>
      </c>
      <c r="J69" s="185" t="s">
        <v>1153</v>
      </c>
      <c r="K69" s="30" t="s">
        <v>699</v>
      </c>
      <c r="L69" s="38" t="s">
        <v>604</v>
      </c>
      <c r="M69" s="173" t="s">
        <v>605</v>
      </c>
      <c r="N69" s="189" t="s">
        <v>1154</v>
      </c>
      <c r="O69" s="113"/>
      <c r="P69" s="118">
        <f t="shared" si="0"/>
        <v>1</v>
      </c>
      <c r="Q69" s="119" t="str">
        <f t="shared" si="1"/>
        <v/>
      </c>
      <c r="R69" s="108" t="str">
        <f t="shared" si="2"/>
        <v/>
      </c>
      <c r="S69" s="109" t="str">
        <f t="shared" si="3"/>
        <v/>
      </c>
      <c r="T69" s="118" t="str">
        <f t="shared" si="4"/>
        <v/>
      </c>
      <c r="U69" s="119" t="str">
        <f t="shared" si="5"/>
        <v/>
      </c>
      <c r="V69" s="98"/>
    </row>
    <row r="70" spans="1:22" ht="12.75" customHeight="1" x14ac:dyDescent="0.3">
      <c r="A70" s="144"/>
      <c r="B70" s="173">
        <v>4440222</v>
      </c>
      <c r="C70" s="173" t="s">
        <v>126</v>
      </c>
      <c r="D70" s="6" t="s">
        <v>70</v>
      </c>
      <c r="E70" s="6" t="s">
        <v>331</v>
      </c>
      <c r="F70" s="6" t="s">
        <v>447</v>
      </c>
      <c r="G70" s="173" t="s">
        <v>589</v>
      </c>
      <c r="H70" s="173" t="s">
        <v>701</v>
      </c>
      <c r="I70" s="185" t="s">
        <v>1157</v>
      </c>
      <c r="J70" s="173" t="s">
        <v>473</v>
      </c>
      <c r="K70" s="41" t="s">
        <v>450</v>
      </c>
      <c r="L70" s="38" t="s">
        <v>448</v>
      </c>
      <c r="M70" s="173" t="s">
        <v>449</v>
      </c>
      <c r="N70" s="189" t="s">
        <v>1158</v>
      </c>
      <c r="O70" s="113"/>
      <c r="P70" s="118" t="str">
        <f t="shared" si="0"/>
        <v/>
      </c>
      <c r="Q70" s="119" t="str">
        <f t="shared" si="1"/>
        <v/>
      </c>
      <c r="R70" s="108" t="str">
        <f t="shared" si="2"/>
        <v/>
      </c>
      <c r="S70" s="109">
        <f t="shared" si="3"/>
        <v>1</v>
      </c>
      <c r="T70" s="118" t="str">
        <f t="shared" si="4"/>
        <v/>
      </c>
      <c r="U70" s="119" t="str">
        <f t="shared" si="5"/>
        <v/>
      </c>
      <c r="V70" s="98"/>
    </row>
    <row r="71" spans="1:22" s="9" customFormat="1" ht="12.75" customHeight="1" x14ac:dyDescent="0.3">
      <c r="A71" s="144"/>
      <c r="B71" s="173">
        <v>4682727</v>
      </c>
      <c r="C71" s="173" t="s">
        <v>11</v>
      </c>
      <c r="D71" s="6" t="s">
        <v>70</v>
      </c>
      <c r="E71" s="6" t="s">
        <v>629</v>
      </c>
      <c r="F71" s="6"/>
      <c r="G71" s="173" t="s">
        <v>589</v>
      </c>
      <c r="H71" s="145" t="s">
        <v>701</v>
      </c>
      <c r="I71" s="173" t="s">
        <v>632</v>
      </c>
      <c r="J71" s="173" t="s">
        <v>633</v>
      </c>
      <c r="K71" s="41" t="s">
        <v>630</v>
      </c>
      <c r="L71" s="38" t="s">
        <v>634</v>
      </c>
      <c r="M71" s="173" t="s">
        <v>635</v>
      </c>
      <c r="N71" s="189"/>
      <c r="O71" s="113"/>
      <c r="P71" s="118" t="str">
        <f t="shared" si="0"/>
        <v/>
      </c>
      <c r="Q71" s="119" t="str">
        <f t="shared" si="1"/>
        <v/>
      </c>
      <c r="R71" s="108" t="str">
        <f t="shared" si="2"/>
        <v/>
      </c>
      <c r="S71" s="109">
        <f t="shared" si="3"/>
        <v>1</v>
      </c>
      <c r="T71" s="118" t="str">
        <f t="shared" si="4"/>
        <v/>
      </c>
      <c r="U71" s="119" t="str">
        <f t="shared" si="5"/>
        <v/>
      </c>
      <c r="V71" s="114"/>
    </row>
    <row r="72" spans="1:22" ht="12.75" customHeight="1" x14ac:dyDescent="0.3">
      <c r="A72" s="176" t="s">
        <v>119</v>
      </c>
      <c r="B72" s="173">
        <v>2462210</v>
      </c>
      <c r="C72" s="173" t="s">
        <v>11</v>
      </c>
      <c r="D72" s="6" t="s">
        <v>70</v>
      </c>
      <c r="E72" s="6" t="s">
        <v>71</v>
      </c>
      <c r="F72" s="6" t="s">
        <v>72</v>
      </c>
      <c r="G72" s="173" t="s">
        <v>588</v>
      </c>
      <c r="H72" s="173" t="s">
        <v>701</v>
      </c>
      <c r="I72" s="173" t="s">
        <v>73</v>
      </c>
      <c r="J72" s="173"/>
      <c r="K72" s="30" t="s">
        <v>591</v>
      </c>
      <c r="L72" s="38" t="s">
        <v>227</v>
      </c>
      <c r="M72" s="173" t="s">
        <v>74</v>
      </c>
      <c r="O72" s="113"/>
      <c r="P72" s="118" t="str">
        <f t="shared" si="0"/>
        <v/>
      </c>
      <c r="Q72" s="119">
        <f t="shared" si="1"/>
        <v>1</v>
      </c>
      <c r="R72" s="108" t="str">
        <f t="shared" si="2"/>
        <v/>
      </c>
      <c r="S72" s="109" t="str">
        <f t="shared" si="3"/>
        <v/>
      </c>
      <c r="T72" s="118" t="str">
        <f t="shared" si="4"/>
        <v/>
      </c>
      <c r="U72" s="119" t="str">
        <f t="shared" si="5"/>
        <v/>
      </c>
      <c r="V72" s="98"/>
    </row>
    <row r="73" spans="1:22" ht="12.75" customHeight="1" x14ac:dyDescent="0.3">
      <c r="A73" s="144"/>
      <c r="B73" s="173">
        <v>4231394</v>
      </c>
      <c r="C73" s="173" t="s">
        <v>11</v>
      </c>
      <c r="D73" s="6" t="s">
        <v>264</v>
      </c>
      <c r="E73" s="6" t="s">
        <v>265</v>
      </c>
      <c r="F73" s="6" t="s">
        <v>266</v>
      </c>
      <c r="G73" s="173" t="s">
        <v>588</v>
      </c>
      <c r="H73" s="173" t="s">
        <v>701</v>
      </c>
      <c r="I73" s="173" t="s">
        <v>267</v>
      </c>
      <c r="J73" s="173"/>
      <c r="K73" s="209" t="s">
        <v>1060</v>
      </c>
      <c r="L73" s="38" t="s">
        <v>665</v>
      </c>
      <c r="M73" s="173" t="s">
        <v>666</v>
      </c>
      <c r="N73" s="219" t="s">
        <v>1120</v>
      </c>
      <c r="O73" s="113"/>
      <c r="P73" s="118" t="str">
        <f t="shared" si="0"/>
        <v/>
      </c>
      <c r="Q73" s="119">
        <f t="shared" si="1"/>
        <v>1</v>
      </c>
      <c r="R73" s="108" t="str">
        <f t="shared" si="2"/>
        <v/>
      </c>
      <c r="S73" s="109" t="str">
        <f t="shared" si="3"/>
        <v/>
      </c>
      <c r="T73" s="118" t="str">
        <f t="shared" si="4"/>
        <v/>
      </c>
      <c r="U73" s="119" t="str">
        <f t="shared" si="5"/>
        <v/>
      </c>
      <c r="V73" s="98"/>
    </row>
    <row r="74" spans="1:22" ht="12.75" customHeight="1" x14ac:dyDescent="0.3">
      <c r="A74" s="144"/>
      <c r="B74" s="173">
        <v>4231376</v>
      </c>
      <c r="C74" s="173" t="s">
        <v>11</v>
      </c>
      <c r="D74" s="6" t="s">
        <v>264</v>
      </c>
      <c r="E74" s="153" t="s">
        <v>1038</v>
      </c>
      <c r="F74" s="6"/>
      <c r="G74" s="173" t="s">
        <v>590</v>
      </c>
      <c r="H74" s="173" t="s">
        <v>701</v>
      </c>
      <c r="I74" s="145" t="s">
        <v>1039</v>
      </c>
      <c r="J74" s="173" t="s">
        <v>443</v>
      </c>
      <c r="K74" s="39"/>
      <c r="L74" s="38" t="s">
        <v>669</v>
      </c>
      <c r="M74" s="173" t="s">
        <v>670</v>
      </c>
      <c r="N74" s="189" t="s">
        <v>1116</v>
      </c>
      <c r="O74" s="113"/>
      <c r="P74" s="118" t="str">
        <f t="shared" si="0"/>
        <v/>
      </c>
      <c r="Q74" s="119" t="str">
        <f t="shared" si="1"/>
        <v/>
      </c>
      <c r="R74" s="108" t="str">
        <f t="shared" si="2"/>
        <v/>
      </c>
      <c r="S74" s="109" t="str">
        <f t="shared" si="3"/>
        <v/>
      </c>
      <c r="T74" s="118" t="str">
        <f t="shared" si="4"/>
        <v/>
      </c>
      <c r="U74" s="119">
        <f t="shared" si="5"/>
        <v>1</v>
      </c>
      <c r="V74" s="98"/>
    </row>
    <row r="75" spans="1:22" ht="12.75" customHeight="1" x14ac:dyDescent="0.3">
      <c r="A75" s="144"/>
      <c r="B75" s="173">
        <v>4554234</v>
      </c>
      <c r="C75" s="145" t="s">
        <v>11</v>
      </c>
      <c r="D75" s="6" t="s">
        <v>264</v>
      </c>
      <c r="E75" s="153" t="s">
        <v>1032</v>
      </c>
      <c r="F75" s="6" t="s">
        <v>581</v>
      </c>
      <c r="G75" s="173" t="s">
        <v>588</v>
      </c>
      <c r="H75" s="173" t="s">
        <v>703</v>
      </c>
      <c r="I75" s="173" t="s">
        <v>484</v>
      </c>
      <c r="J75" s="173"/>
      <c r="K75" s="30" t="s">
        <v>1033</v>
      </c>
      <c r="L75" s="38" t="s">
        <v>482</v>
      </c>
      <c r="M75" s="173" t="s">
        <v>483</v>
      </c>
      <c r="O75" s="113"/>
      <c r="P75" s="118">
        <f t="shared" si="0"/>
        <v>1</v>
      </c>
      <c r="Q75" s="119" t="str">
        <f t="shared" si="1"/>
        <v/>
      </c>
      <c r="R75" s="108" t="str">
        <f t="shared" si="2"/>
        <v/>
      </c>
      <c r="S75" s="109" t="str">
        <f t="shared" si="3"/>
        <v/>
      </c>
      <c r="T75" s="118" t="str">
        <f t="shared" si="4"/>
        <v/>
      </c>
      <c r="U75" s="119" t="str">
        <f t="shared" si="5"/>
        <v/>
      </c>
      <c r="V75" s="98"/>
    </row>
    <row r="76" spans="1:22" ht="12.75" customHeight="1" x14ac:dyDescent="0.3">
      <c r="A76" s="144"/>
      <c r="B76" s="173">
        <v>4518854</v>
      </c>
      <c r="C76" s="173" t="s">
        <v>11</v>
      </c>
      <c r="D76" s="6" t="s">
        <v>264</v>
      </c>
      <c r="E76" s="6" t="s">
        <v>481</v>
      </c>
      <c r="F76" s="6" t="s">
        <v>582</v>
      </c>
      <c r="G76" s="173" t="s">
        <v>588</v>
      </c>
      <c r="H76" s="173" t="s">
        <v>703</v>
      </c>
      <c r="I76" s="173" t="s">
        <v>484</v>
      </c>
      <c r="J76" s="173"/>
      <c r="K76" s="30" t="s">
        <v>485</v>
      </c>
      <c r="L76" s="38" t="s">
        <v>482</v>
      </c>
      <c r="M76" s="173" t="s">
        <v>483</v>
      </c>
      <c r="O76" s="113"/>
      <c r="P76" s="118">
        <f t="shared" si="0"/>
        <v>1</v>
      </c>
      <c r="Q76" s="119" t="str">
        <f t="shared" si="1"/>
        <v/>
      </c>
      <c r="R76" s="108" t="str">
        <f t="shared" si="2"/>
        <v/>
      </c>
      <c r="S76" s="109" t="str">
        <f t="shared" si="3"/>
        <v/>
      </c>
      <c r="T76" s="118" t="str">
        <f t="shared" si="4"/>
        <v/>
      </c>
      <c r="U76" s="119" t="str">
        <f t="shared" si="5"/>
        <v/>
      </c>
      <c r="V76" s="98"/>
    </row>
    <row r="77" spans="1:22" ht="12.75" customHeight="1" x14ac:dyDescent="0.3">
      <c r="A77" s="144"/>
      <c r="B77" s="173">
        <v>3907146</v>
      </c>
      <c r="C77" s="173" t="s">
        <v>11</v>
      </c>
      <c r="D77" s="6" t="s">
        <v>20</v>
      </c>
      <c r="E77" s="6" t="s">
        <v>21</v>
      </c>
      <c r="F77" s="6" t="s">
        <v>22</v>
      </c>
      <c r="G77" s="173" t="s">
        <v>589</v>
      </c>
      <c r="H77" s="173" t="s">
        <v>703</v>
      </c>
      <c r="I77" s="173" t="s">
        <v>23</v>
      </c>
      <c r="J77" s="173" t="s">
        <v>608</v>
      </c>
      <c r="K77" s="17" t="s">
        <v>24</v>
      </c>
      <c r="L77" s="38" t="s">
        <v>25</v>
      </c>
      <c r="M77" s="173" t="s">
        <v>26</v>
      </c>
      <c r="O77" s="113"/>
      <c r="P77" s="118" t="str">
        <f t="shared" si="0"/>
        <v/>
      </c>
      <c r="Q77" s="119" t="str">
        <f t="shared" si="1"/>
        <v/>
      </c>
      <c r="R77" s="108">
        <f t="shared" si="2"/>
        <v>1</v>
      </c>
      <c r="S77" s="109" t="str">
        <f t="shared" si="3"/>
        <v/>
      </c>
      <c r="T77" s="118" t="str">
        <f t="shared" si="4"/>
        <v/>
      </c>
      <c r="U77" s="119" t="str">
        <f t="shared" si="5"/>
        <v/>
      </c>
      <c r="V77" s="98"/>
    </row>
    <row r="78" spans="1:22" ht="12.75" customHeight="1" x14ac:dyDescent="0.3">
      <c r="A78" s="176" t="s">
        <v>870</v>
      </c>
      <c r="B78" s="173">
        <v>1035130</v>
      </c>
      <c r="C78" s="173" t="s">
        <v>75</v>
      </c>
      <c r="D78" s="6" t="s">
        <v>120</v>
      </c>
      <c r="E78" s="6" t="s">
        <v>121</v>
      </c>
      <c r="F78" s="6"/>
      <c r="G78" s="173" t="s">
        <v>588</v>
      </c>
      <c r="H78" s="145" t="s">
        <v>701</v>
      </c>
      <c r="I78" s="173" t="s">
        <v>122</v>
      </c>
      <c r="J78" s="173"/>
      <c r="K78" s="17" t="s">
        <v>123</v>
      </c>
      <c r="L78" s="38" t="s">
        <v>124</v>
      </c>
      <c r="M78" s="173" t="s">
        <v>125</v>
      </c>
      <c r="O78" s="113"/>
      <c r="P78" s="118" t="str">
        <f t="shared" si="0"/>
        <v/>
      </c>
      <c r="Q78" s="119">
        <f t="shared" si="1"/>
        <v>1</v>
      </c>
      <c r="R78" s="108" t="str">
        <f t="shared" si="2"/>
        <v/>
      </c>
      <c r="S78" s="109" t="str">
        <f t="shared" si="3"/>
        <v/>
      </c>
      <c r="T78" s="118" t="str">
        <f t="shared" si="4"/>
        <v/>
      </c>
      <c r="U78" s="119" t="str">
        <f t="shared" si="5"/>
        <v/>
      </c>
      <c r="V78" s="98"/>
    </row>
    <row r="79" spans="1:22" ht="12.75" customHeight="1" x14ac:dyDescent="0.3">
      <c r="A79" s="176" t="s">
        <v>190</v>
      </c>
      <c r="B79" s="173">
        <v>1449208</v>
      </c>
      <c r="C79" s="173" t="s">
        <v>11</v>
      </c>
      <c r="D79" s="6" t="s">
        <v>301</v>
      </c>
      <c r="E79" s="6" t="s">
        <v>302</v>
      </c>
      <c r="F79" s="6"/>
      <c r="G79" s="173" t="s">
        <v>590</v>
      </c>
      <c r="H79" s="173" t="s">
        <v>701</v>
      </c>
      <c r="I79" s="173" t="s">
        <v>304</v>
      </c>
      <c r="J79" s="173"/>
      <c r="K79" s="30" t="s">
        <v>972</v>
      </c>
      <c r="L79" s="200" t="s">
        <v>1070</v>
      </c>
      <c r="M79" s="185" t="s">
        <v>1063</v>
      </c>
      <c r="N79" s="219" t="s">
        <v>1115</v>
      </c>
      <c r="O79" s="113"/>
      <c r="P79" s="118" t="str">
        <f t="shared" si="0"/>
        <v/>
      </c>
      <c r="Q79" s="119" t="str">
        <f t="shared" si="1"/>
        <v/>
      </c>
      <c r="R79" s="108" t="str">
        <f t="shared" si="2"/>
        <v/>
      </c>
      <c r="S79" s="109" t="str">
        <f t="shared" si="3"/>
        <v/>
      </c>
      <c r="T79" s="118" t="str">
        <f t="shared" si="4"/>
        <v/>
      </c>
      <c r="U79" s="119">
        <f t="shared" si="5"/>
        <v>1</v>
      </c>
      <c r="V79" s="98"/>
    </row>
    <row r="80" spans="1:22" ht="12.75" customHeight="1" x14ac:dyDescent="0.3">
      <c r="A80" s="144"/>
      <c r="B80" s="173">
        <v>4283347</v>
      </c>
      <c r="C80" s="173" t="s">
        <v>11</v>
      </c>
      <c r="D80" s="6" t="s">
        <v>338</v>
      </c>
      <c r="E80" s="6" t="s">
        <v>339</v>
      </c>
      <c r="F80" s="6" t="s">
        <v>358</v>
      </c>
      <c r="G80" s="173" t="s">
        <v>589</v>
      </c>
      <c r="H80" s="173" t="s">
        <v>703</v>
      </c>
      <c r="I80" s="173" t="s">
        <v>789</v>
      </c>
      <c r="J80" s="173" t="s">
        <v>793</v>
      </c>
      <c r="K80" s="30" t="s">
        <v>891</v>
      </c>
      <c r="L80" s="38" t="s">
        <v>790</v>
      </c>
      <c r="M80" s="173" t="s">
        <v>791</v>
      </c>
      <c r="O80" s="113"/>
      <c r="P80" s="118" t="str">
        <f t="shared" si="0"/>
        <v/>
      </c>
      <c r="Q80" s="119" t="str">
        <f t="shared" si="1"/>
        <v/>
      </c>
      <c r="R80" s="108">
        <f t="shared" si="2"/>
        <v>1</v>
      </c>
      <c r="S80" s="109" t="str">
        <f t="shared" si="3"/>
        <v/>
      </c>
      <c r="T80" s="118" t="str">
        <f t="shared" si="4"/>
        <v/>
      </c>
      <c r="U80" s="119" t="str">
        <f t="shared" si="5"/>
        <v/>
      </c>
      <c r="V80" s="98"/>
    </row>
    <row r="81" spans="1:22" ht="12.75" customHeight="1" x14ac:dyDescent="0.3">
      <c r="A81" s="144"/>
      <c r="B81" s="173">
        <v>5070434</v>
      </c>
      <c r="C81" s="173" t="s">
        <v>11</v>
      </c>
      <c r="D81" s="153" t="s">
        <v>923</v>
      </c>
      <c r="E81" s="153" t="s">
        <v>924</v>
      </c>
      <c r="F81" s="6"/>
      <c r="G81" s="145" t="s">
        <v>588</v>
      </c>
      <c r="H81" s="145" t="s">
        <v>703</v>
      </c>
      <c r="I81" s="173"/>
      <c r="J81" s="145" t="s">
        <v>925</v>
      </c>
      <c r="K81" s="30" t="s">
        <v>926</v>
      </c>
      <c r="L81" s="174" t="s">
        <v>957</v>
      </c>
      <c r="M81" s="145" t="s">
        <v>958</v>
      </c>
      <c r="O81" s="113"/>
      <c r="P81" s="118">
        <f t="shared" si="0"/>
        <v>1</v>
      </c>
      <c r="Q81" s="119" t="str">
        <f t="shared" si="1"/>
        <v/>
      </c>
      <c r="R81" s="108" t="str">
        <f t="shared" si="2"/>
        <v/>
      </c>
      <c r="S81" s="109" t="str">
        <f t="shared" si="3"/>
        <v/>
      </c>
      <c r="T81" s="118" t="str">
        <f t="shared" si="4"/>
        <v/>
      </c>
      <c r="U81" s="119" t="str">
        <f t="shared" si="5"/>
        <v/>
      </c>
      <c r="V81" s="98"/>
    </row>
    <row r="82" spans="1:22" ht="12.75" customHeight="1" x14ac:dyDescent="0.3">
      <c r="A82" s="144"/>
      <c r="B82" s="173">
        <v>4129137</v>
      </c>
      <c r="C82" s="173" t="s">
        <v>11</v>
      </c>
      <c r="D82" s="6" t="s">
        <v>237</v>
      </c>
      <c r="E82" s="6" t="s">
        <v>118</v>
      </c>
      <c r="F82" s="6"/>
      <c r="G82" s="173" t="s">
        <v>589</v>
      </c>
      <c r="H82" s="173" t="s">
        <v>701</v>
      </c>
      <c r="I82" s="173" t="s">
        <v>311</v>
      </c>
      <c r="J82" s="173"/>
      <c r="K82" s="18"/>
      <c r="L82" s="38" t="s">
        <v>239</v>
      </c>
      <c r="M82" s="173" t="s">
        <v>240</v>
      </c>
      <c r="O82" s="113"/>
      <c r="P82" s="118" t="str">
        <f t="shared" si="0"/>
        <v/>
      </c>
      <c r="Q82" s="119" t="str">
        <f t="shared" si="1"/>
        <v/>
      </c>
      <c r="R82" s="108" t="str">
        <f t="shared" si="2"/>
        <v/>
      </c>
      <c r="S82" s="109">
        <f t="shared" si="3"/>
        <v>1</v>
      </c>
      <c r="T82" s="118" t="str">
        <f t="shared" si="4"/>
        <v/>
      </c>
      <c r="U82" s="119" t="str">
        <f t="shared" si="5"/>
        <v/>
      </c>
      <c r="V82" s="98"/>
    </row>
    <row r="83" spans="1:22" ht="12.75" customHeight="1" x14ac:dyDescent="0.3">
      <c r="A83" s="182"/>
      <c r="B83" s="183"/>
      <c r="C83" s="185" t="s">
        <v>1097</v>
      </c>
      <c r="D83" s="187" t="s">
        <v>1098</v>
      </c>
      <c r="E83" s="187" t="s">
        <v>1103</v>
      </c>
      <c r="F83" s="184"/>
      <c r="G83" s="185" t="s">
        <v>588</v>
      </c>
      <c r="H83" s="185" t="s">
        <v>703</v>
      </c>
      <c r="I83" s="183"/>
      <c r="J83" s="185" t="s">
        <v>1100</v>
      </c>
      <c r="K83" s="233" t="s">
        <v>1101</v>
      </c>
      <c r="L83" s="193" t="s">
        <v>1102</v>
      </c>
      <c r="M83" s="185" t="s">
        <v>1104</v>
      </c>
      <c r="N83" s="219" t="s">
        <v>1099</v>
      </c>
      <c r="O83" s="113"/>
      <c r="P83" s="118">
        <f t="shared" si="0"/>
        <v>1</v>
      </c>
      <c r="Q83" s="119" t="str">
        <f t="shared" si="1"/>
        <v/>
      </c>
      <c r="R83" s="108" t="str">
        <f t="shared" si="2"/>
        <v/>
      </c>
      <c r="S83" s="109" t="str">
        <f t="shared" si="3"/>
        <v/>
      </c>
      <c r="T83" s="118" t="str">
        <f t="shared" si="4"/>
        <v/>
      </c>
      <c r="U83" s="119" t="str">
        <f t="shared" si="5"/>
        <v/>
      </c>
      <c r="V83" s="98"/>
    </row>
    <row r="84" spans="1:22" ht="12.75" customHeight="1" x14ac:dyDescent="0.3">
      <c r="A84" s="144"/>
      <c r="B84" s="173">
        <v>4140195</v>
      </c>
      <c r="C84" s="173" t="s">
        <v>11</v>
      </c>
      <c r="D84" s="6" t="s">
        <v>238</v>
      </c>
      <c r="E84" s="6" t="s">
        <v>145</v>
      </c>
      <c r="F84" s="6" t="s">
        <v>413</v>
      </c>
      <c r="G84" s="173" t="s">
        <v>589</v>
      </c>
      <c r="H84" s="173" t="s">
        <v>703</v>
      </c>
      <c r="I84" s="173" t="s">
        <v>310</v>
      </c>
      <c r="J84" s="173" t="s">
        <v>606</v>
      </c>
      <c r="K84" s="18" t="s">
        <v>241</v>
      </c>
      <c r="L84" s="150" t="s">
        <v>247</v>
      </c>
      <c r="M84" s="34" t="s">
        <v>248</v>
      </c>
      <c r="N84" s="192"/>
      <c r="O84" s="113"/>
      <c r="P84" s="118" t="str">
        <f t="shared" si="0"/>
        <v/>
      </c>
      <c r="Q84" s="119" t="str">
        <f t="shared" si="1"/>
        <v/>
      </c>
      <c r="R84" s="108">
        <f t="shared" si="2"/>
        <v>1</v>
      </c>
      <c r="S84" s="109" t="str">
        <f t="shared" si="3"/>
        <v/>
      </c>
      <c r="T84" s="118" t="str">
        <f t="shared" si="4"/>
        <v/>
      </c>
      <c r="U84" s="119" t="str">
        <f t="shared" si="5"/>
        <v/>
      </c>
      <c r="V84" s="98"/>
    </row>
    <row r="85" spans="1:22" ht="12.75" customHeight="1" x14ac:dyDescent="0.3">
      <c r="A85" s="176" t="s">
        <v>872</v>
      </c>
      <c r="B85" s="173">
        <v>3117673</v>
      </c>
      <c r="C85" s="173" t="s">
        <v>75</v>
      </c>
      <c r="D85" s="6" t="s">
        <v>618</v>
      </c>
      <c r="E85" s="6" t="s">
        <v>617</v>
      </c>
      <c r="F85" s="6"/>
      <c r="G85" s="173" t="s">
        <v>589</v>
      </c>
      <c r="H85" s="36" t="s">
        <v>703</v>
      </c>
      <c r="I85" s="173" t="s">
        <v>619</v>
      </c>
      <c r="J85" s="173"/>
      <c r="K85" s="30" t="s">
        <v>792</v>
      </c>
      <c r="L85" s="38" t="s">
        <v>620</v>
      </c>
      <c r="M85" s="173" t="s">
        <v>621</v>
      </c>
      <c r="O85" s="113"/>
      <c r="P85" s="118" t="str">
        <f t="shared" si="0"/>
        <v/>
      </c>
      <c r="Q85" s="119" t="str">
        <f t="shared" si="1"/>
        <v/>
      </c>
      <c r="R85" s="108">
        <f t="shared" si="2"/>
        <v>1</v>
      </c>
      <c r="S85" s="109" t="str">
        <f t="shared" si="3"/>
        <v/>
      </c>
      <c r="T85" s="118" t="str">
        <f t="shared" si="4"/>
        <v/>
      </c>
      <c r="U85" s="119" t="str">
        <f t="shared" si="5"/>
        <v/>
      </c>
      <c r="V85" s="98"/>
    </row>
    <row r="86" spans="1:22" ht="12.75" customHeight="1" x14ac:dyDescent="0.3">
      <c r="A86" s="176" t="s">
        <v>870</v>
      </c>
      <c r="B86" s="173">
        <v>4758624</v>
      </c>
      <c r="C86" s="173" t="s">
        <v>11</v>
      </c>
      <c r="D86" s="6" t="s">
        <v>718</v>
      </c>
      <c r="E86" s="6" t="s">
        <v>719</v>
      </c>
      <c r="F86" s="6" t="s">
        <v>720</v>
      </c>
      <c r="G86" s="173" t="s">
        <v>588</v>
      </c>
      <c r="H86" s="36" t="s">
        <v>703</v>
      </c>
      <c r="I86" s="173" t="s">
        <v>721</v>
      </c>
      <c r="J86" s="173"/>
      <c r="K86" s="30" t="s">
        <v>722</v>
      </c>
      <c r="L86" s="38" t="s">
        <v>723</v>
      </c>
      <c r="M86" s="173" t="s">
        <v>724</v>
      </c>
      <c r="O86" s="113"/>
      <c r="P86" s="118">
        <f t="shared" si="0"/>
        <v>1</v>
      </c>
      <c r="Q86" s="119" t="str">
        <f t="shared" si="1"/>
        <v/>
      </c>
      <c r="R86" s="108" t="str">
        <f t="shared" si="2"/>
        <v/>
      </c>
      <c r="S86" s="109" t="str">
        <f t="shared" si="3"/>
        <v/>
      </c>
      <c r="T86" s="118" t="str">
        <f t="shared" si="4"/>
        <v/>
      </c>
      <c r="U86" s="119" t="str">
        <f t="shared" si="5"/>
        <v/>
      </c>
      <c r="V86" s="98"/>
    </row>
    <row r="87" spans="1:22" ht="12.75" customHeight="1" x14ac:dyDescent="0.3">
      <c r="A87" s="176" t="s">
        <v>870</v>
      </c>
      <c r="B87" s="173">
        <v>4758628</v>
      </c>
      <c r="C87" s="173" t="s">
        <v>11</v>
      </c>
      <c r="D87" s="6" t="s">
        <v>718</v>
      </c>
      <c r="E87" s="6" t="s">
        <v>750</v>
      </c>
      <c r="F87" s="6"/>
      <c r="G87" s="173" t="s">
        <v>588</v>
      </c>
      <c r="H87" s="36" t="s">
        <v>703</v>
      </c>
      <c r="I87" s="173" t="s">
        <v>721</v>
      </c>
      <c r="J87" s="173" t="s">
        <v>725</v>
      </c>
      <c r="K87" s="30" t="s">
        <v>726</v>
      </c>
      <c r="L87" s="38" t="s">
        <v>723</v>
      </c>
      <c r="M87" s="173" t="s">
        <v>724</v>
      </c>
      <c r="O87" s="113"/>
      <c r="P87" s="118">
        <f t="shared" si="0"/>
        <v>1</v>
      </c>
      <c r="Q87" s="119" t="str">
        <f t="shared" si="1"/>
        <v/>
      </c>
      <c r="R87" s="108" t="str">
        <f t="shared" si="2"/>
        <v/>
      </c>
      <c r="S87" s="109" t="str">
        <f t="shared" si="3"/>
        <v/>
      </c>
      <c r="T87" s="118" t="str">
        <f t="shared" si="4"/>
        <v/>
      </c>
      <c r="U87" s="119" t="str">
        <f t="shared" si="5"/>
        <v/>
      </c>
      <c r="V87" s="98"/>
    </row>
    <row r="88" spans="1:22" ht="12.75" customHeight="1" x14ac:dyDescent="0.3">
      <c r="A88" s="175"/>
      <c r="B88" s="173">
        <v>4221876</v>
      </c>
      <c r="C88" s="145" t="s">
        <v>11</v>
      </c>
      <c r="D88" s="153" t="s">
        <v>846</v>
      </c>
      <c r="E88" s="153" t="s">
        <v>847</v>
      </c>
      <c r="F88" s="153" t="s">
        <v>848</v>
      </c>
      <c r="G88" s="145" t="s">
        <v>588</v>
      </c>
      <c r="H88" s="145" t="s">
        <v>701</v>
      </c>
      <c r="I88" s="145" t="s">
        <v>1052</v>
      </c>
      <c r="J88" s="173"/>
      <c r="K88" s="30" t="s">
        <v>849</v>
      </c>
      <c r="L88" s="152" t="s">
        <v>850</v>
      </c>
      <c r="M88" s="145" t="s">
        <v>343</v>
      </c>
      <c r="O88" s="113"/>
      <c r="P88" s="118" t="str">
        <f t="shared" si="0"/>
        <v/>
      </c>
      <c r="Q88" s="119">
        <f t="shared" si="1"/>
        <v>1</v>
      </c>
      <c r="R88" s="108" t="str">
        <f t="shared" si="2"/>
        <v/>
      </c>
      <c r="S88" s="109" t="str">
        <f t="shared" si="3"/>
        <v/>
      </c>
      <c r="T88" s="118" t="str">
        <f t="shared" si="4"/>
        <v/>
      </c>
      <c r="U88" s="119" t="str">
        <f t="shared" si="5"/>
        <v/>
      </c>
      <c r="V88" s="98"/>
    </row>
    <row r="89" spans="1:22" ht="12.75" customHeight="1" x14ac:dyDescent="0.3">
      <c r="A89" s="176" t="s">
        <v>870</v>
      </c>
      <c r="B89" s="173">
        <v>3491556</v>
      </c>
      <c r="C89" s="173" t="s">
        <v>75</v>
      </c>
      <c r="D89" s="6" t="s">
        <v>131</v>
      </c>
      <c r="E89" s="6" t="s">
        <v>132</v>
      </c>
      <c r="F89" s="6" t="s">
        <v>243</v>
      </c>
      <c r="G89" s="173" t="s">
        <v>588</v>
      </c>
      <c r="H89" s="173" t="s">
        <v>703</v>
      </c>
      <c r="I89" s="173" t="s">
        <v>133</v>
      </c>
      <c r="J89" s="173" t="s">
        <v>607</v>
      </c>
      <c r="K89" s="30" t="s">
        <v>373</v>
      </c>
      <c r="L89" s="38" t="s">
        <v>134</v>
      </c>
      <c r="M89" s="173" t="s">
        <v>135</v>
      </c>
      <c r="O89" s="113"/>
      <c r="P89" s="118">
        <f t="shared" si="0"/>
        <v>1</v>
      </c>
      <c r="Q89" s="119" t="str">
        <f t="shared" si="1"/>
        <v/>
      </c>
      <c r="R89" s="108" t="str">
        <f t="shared" si="2"/>
        <v/>
      </c>
      <c r="S89" s="109" t="str">
        <f t="shared" si="3"/>
        <v/>
      </c>
      <c r="T89" s="118" t="str">
        <f t="shared" si="4"/>
        <v/>
      </c>
      <c r="U89" s="119" t="str">
        <f t="shared" si="5"/>
        <v/>
      </c>
      <c r="V89" s="98"/>
    </row>
    <row r="90" spans="1:22" ht="12.75" customHeight="1" x14ac:dyDescent="0.3">
      <c r="A90" s="144"/>
      <c r="B90" s="173">
        <v>4758617</v>
      </c>
      <c r="C90" s="173" t="s">
        <v>113</v>
      </c>
      <c r="D90" s="6" t="s">
        <v>713</v>
      </c>
      <c r="E90" s="6" t="s">
        <v>714</v>
      </c>
      <c r="F90" s="6" t="s">
        <v>715</v>
      </c>
      <c r="G90" s="173" t="s">
        <v>589</v>
      </c>
      <c r="H90" s="173" t="s">
        <v>703</v>
      </c>
      <c r="I90" s="173" t="s">
        <v>785</v>
      </c>
      <c r="J90" s="173" t="s">
        <v>716</v>
      </c>
      <c r="K90" s="30" t="s">
        <v>717</v>
      </c>
      <c r="L90" s="38" t="s">
        <v>786</v>
      </c>
      <c r="M90" s="173" t="s">
        <v>787</v>
      </c>
      <c r="O90" s="113"/>
      <c r="P90" s="118" t="str">
        <f t="shared" si="0"/>
        <v/>
      </c>
      <c r="Q90" s="119" t="str">
        <f t="shared" si="1"/>
        <v/>
      </c>
      <c r="R90" s="108">
        <f t="shared" si="2"/>
        <v>1</v>
      </c>
      <c r="S90" s="109" t="str">
        <f t="shared" si="3"/>
        <v/>
      </c>
      <c r="T90" s="118" t="str">
        <f t="shared" si="4"/>
        <v/>
      </c>
      <c r="U90" s="119" t="str">
        <f t="shared" si="5"/>
        <v/>
      </c>
      <c r="V90" s="98"/>
    </row>
    <row r="91" spans="1:22" ht="12.75" customHeight="1" x14ac:dyDescent="0.3">
      <c r="A91" s="144"/>
      <c r="B91" s="173">
        <v>4090146</v>
      </c>
      <c r="C91" s="173" t="s">
        <v>11</v>
      </c>
      <c r="D91" s="6" t="s">
        <v>204</v>
      </c>
      <c r="E91" s="6" t="s">
        <v>68</v>
      </c>
      <c r="F91" s="6" t="s">
        <v>31</v>
      </c>
      <c r="G91" s="173" t="s">
        <v>588</v>
      </c>
      <c r="H91" s="173" t="s">
        <v>703</v>
      </c>
      <c r="I91" s="173" t="s">
        <v>205</v>
      </c>
      <c r="J91" s="173"/>
      <c r="K91" s="17" t="s">
        <v>206</v>
      </c>
      <c r="L91" s="38" t="s">
        <v>225</v>
      </c>
      <c r="M91" s="173" t="s">
        <v>244</v>
      </c>
      <c r="O91" s="113"/>
      <c r="P91" s="118">
        <f t="shared" si="0"/>
        <v>1</v>
      </c>
      <c r="Q91" s="119" t="str">
        <f t="shared" si="1"/>
        <v/>
      </c>
      <c r="R91" s="108" t="str">
        <f t="shared" si="2"/>
        <v/>
      </c>
      <c r="S91" s="109" t="str">
        <f t="shared" si="3"/>
        <v/>
      </c>
      <c r="T91" s="118" t="str">
        <f t="shared" si="4"/>
        <v/>
      </c>
      <c r="U91" s="119" t="str">
        <f t="shared" si="5"/>
        <v/>
      </c>
      <c r="V91" s="98"/>
    </row>
    <row r="92" spans="1:22" ht="12.75" customHeight="1" x14ac:dyDescent="0.3">
      <c r="A92" s="144"/>
      <c r="B92" s="173">
        <v>4238662</v>
      </c>
      <c r="C92" s="173" t="s">
        <v>11</v>
      </c>
      <c r="D92" s="6" t="s">
        <v>292</v>
      </c>
      <c r="E92" s="6" t="s">
        <v>64</v>
      </c>
      <c r="F92" s="6" t="s">
        <v>293</v>
      </c>
      <c r="G92" s="173" t="s">
        <v>588</v>
      </c>
      <c r="H92" s="173" t="s">
        <v>703</v>
      </c>
      <c r="I92" s="173" t="s">
        <v>307</v>
      </c>
      <c r="J92" s="173"/>
      <c r="K92" s="30" t="s">
        <v>294</v>
      </c>
      <c r="L92" s="38" t="s">
        <v>295</v>
      </c>
      <c r="M92" s="173" t="s">
        <v>296</v>
      </c>
      <c r="O92" s="113"/>
      <c r="P92" s="118">
        <f t="shared" si="0"/>
        <v>1</v>
      </c>
      <c r="Q92" s="119" t="str">
        <f t="shared" si="1"/>
        <v/>
      </c>
      <c r="R92" s="108" t="str">
        <f t="shared" si="2"/>
        <v/>
      </c>
      <c r="S92" s="109" t="str">
        <f t="shared" si="3"/>
        <v/>
      </c>
      <c r="T92" s="118" t="str">
        <f t="shared" si="4"/>
        <v/>
      </c>
      <c r="U92" s="119" t="str">
        <f t="shared" si="5"/>
        <v/>
      </c>
      <c r="V92" s="98"/>
    </row>
    <row r="93" spans="1:22" ht="12.75" customHeight="1" x14ac:dyDescent="0.3">
      <c r="A93" s="176" t="s">
        <v>136</v>
      </c>
      <c r="B93" s="173">
        <v>2462212</v>
      </c>
      <c r="C93" s="173" t="s">
        <v>11</v>
      </c>
      <c r="D93" s="6" t="s">
        <v>137</v>
      </c>
      <c r="E93" s="6" t="s">
        <v>138</v>
      </c>
      <c r="F93" s="6" t="s">
        <v>139</v>
      </c>
      <c r="G93" s="173" t="s">
        <v>588</v>
      </c>
      <c r="H93" s="173" t="s">
        <v>703</v>
      </c>
      <c r="I93" s="173" t="s">
        <v>140</v>
      </c>
      <c r="J93" s="173"/>
      <c r="K93" s="17" t="s">
        <v>249</v>
      </c>
      <c r="L93" s="38" t="s">
        <v>224</v>
      </c>
      <c r="M93" s="173" t="s">
        <v>141</v>
      </c>
      <c r="O93" s="113"/>
      <c r="P93" s="118">
        <f t="shared" si="0"/>
        <v>1</v>
      </c>
      <c r="Q93" s="119" t="str">
        <f t="shared" si="1"/>
        <v/>
      </c>
      <c r="R93" s="108" t="str">
        <f t="shared" si="2"/>
        <v/>
      </c>
      <c r="S93" s="109" t="str">
        <f t="shared" si="3"/>
        <v/>
      </c>
      <c r="T93" s="118" t="str">
        <f t="shared" si="4"/>
        <v/>
      </c>
      <c r="U93" s="119" t="str">
        <f t="shared" si="5"/>
        <v/>
      </c>
      <c r="V93" s="98"/>
    </row>
    <row r="94" spans="1:22" ht="12.75" customHeight="1" x14ac:dyDescent="0.3">
      <c r="A94" s="144"/>
      <c r="B94" s="173">
        <v>3166081</v>
      </c>
      <c r="C94" s="173" t="s">
        <v>11</v>
      </c>
      <c r="D94" s="6" t="s">
        <v>142</v>
      </c>
      <c r="E94" s="153" t="s">
        <v>1159</v>
      </c>
      <c r="F94" s="6"/>
      <c r="G94" s="173" t="s">
        <v>588</v>
      </c>
      <c r="H94" s="173" t="s">
        <v>701</v>
      </c>
      <c r="I94" s="145" t="s">
        <v>1046</v>
      </c>
      <c r="J94" s="173"/>
      <c r="K94" s="19"/>
      <c r="L94" s="38" t="s">
        <v>226</v>
      </c>
      <c r="M94" s="173" t="s">
        <v>144</v>
      </c>
      <c r="O94" s="113"/>
      <c r="P94" s="118" t="str">
        <f t="shared" si="0"/>
        <v/>
      </c>
      <c r="Q94" s="119">
        <f t="shared" si="1"/>
        <v>1</v>
      </c>
      <c r="R94" s="108" t="str">
        <f t="shared" si="2"/>
        <v/>
      </c>
      <c r="S94" s="109" t="str">
        <f t="shared" si="3"/>
        <v/>
      </c>
      <c r="T94" s="118" t="str">
        <f t="shared" si="4"/>
        <v/>
      </c>
      <c r="U94" s="119" t="str">
        <f t="shared" si="5"/>
        <v/>
      </c>
      <c r="V94" s="98"/>
    </row>
    <row r="95" spans="1:22" s="9" customFormat="1" ht="12.75" customHeight="1" x14ac:dyDescent="0.3">
      <c r="A95" s="144"/>
      <c r="B95" s="173">
        <v>4370814</v>
      </c>
      <c r="C95" s="173" t="s">
        <v>126</v>
      </c>
      <c r="D95" s="6" t="s">
        <v>432</v>
      </c>
      <c r="E95" s="153" t="s">
        <v>1160</v>
      </c>
      <c r="F95" s="6" t="s">
        <v>440</v>
      </c>
      <c r="G95" s="173" t="s">
        <v>588</v>
      </c>
      <c r="H95" s="173" t="s">
        <v>701</v>
      </c>
      <c r="I95" s="145" t="s">
        <v>1045</v>
      </c>
      <c r="J95" s="173" t="s">
        <v>433</v>
      </c>
      <c r="K95" s="30"/>
      <c r="L95" s="38" t="s">
        <v>434</v>
      </c>
      <c r="M95" s="173" t="s">
        <v>435</v>
      </c>
      <c r="N95" s="189"/>
      <c r="O95" s="113"/>
      <c r="P95" s="118" t="str">
        <f t="shared" si="0"/>
        <v/>
      </c>
      <c r="Q95" s="119">
        <f t="shared" si="1"/>
        <v>1</v>
      </c>
      <c r="R95" s="108" t="str">
        <f t="shared" si="2"/>
        <v/>
      </c>
      <c r="S95" s="109" t="str">
        <f t="shared" si="3"/>
        <v/>
      </c>
      <c r="T95" s="118" t="str">
        <f t="shared" si="4"/>
        <v/>
      </c>
      <c r="U95" s="119" t="str">
        <f t="shared" si="5"/>
        <v/>
      </c>
      <c r="V95" s="114"/>
    </row>
    <row r="96" spans="1:22" s="9" customFormat="1" ht="12.75" customHeight="1" x14ac:dyDescent="0.3">
      <c r="A96" s="144"/>
      <c r="B96" s="173">
        <v>4699952</v>
      </c>
      <c r="C96" s="173" t="s">
        <v>11</v>
      </c>
      <c r="D96" s="6" t="s">
        <v>646</v>
      </c>
      <c r="E96" s="153" t="s">
        <v>1161</v>
      </c>
      <c r="F96" s="6" t="s">
        <v>647</v>
      </c>
      <c r="G96" s="173" t="s">
        <v>589</v>
      </c>
      <c r="H96" s="173" t="s">
        <v>703</v>
      </c>
      <c r="I96" s="173" t="s">
        <v>648</v>
      </c>
      <c r="J96" s="173" t="s">
        <v>649</v>
      </c>
      <c r="K96" s="201"/>
      <c r="L96" s="38" t="s">
        <v>651</v>
      </c>
      <c r="M96" s="173" t="s">
        <v>650</v>
      </c>
      <c r="N96" s="189"/>
      <c r="O96" s="113"/>
      <c r="P96" s="118" t="str">
        <f t="shared" si="0"/>
        <v/>
      </c>
      <c r="Q96" s="119" t="str">
        <f t="shared" si="1"/>
        <v/>
      </c>
      <c r="R96" s="108">
        <f t="shared" si="2"/>
        <v>1</v>
      </c>
      <c r="S96" s="109" t="str">
        <f t="shared" si="3"/>
        <v/>
      </c>
      <c r="T96" s="118" t="str">
        <f t="shared" si="4"/>
        <v/>
      </c>
      <c r="U96" s="119" t="str">
        <f t="shared" si="5"/>
        <v/>
      </c>
      <c r="V96" s="114"/>
    </row>
    <row r="97" spans="1:22" s="9" customFormat="1" ht="12.75" customHeight="1" x14ac:dyDescent="0.3">
      <c r="A97" s="175"/>
      <c r="B97" s="173">
        <v>3163485</v>
      </c>
      <c r="C97" s="145" t="s">
        <v>11</v>
      </c>
      <c r="D97" s="6" t="s">
        <v>841</v>
      </c>
      <c r="E97" s="153" t="s">
        <v>1162</v>
      </c>
      <c r="F97" s="6" t="s">
        <v>575</v>
      </c>
      <c r="G97" s="173" t="s">
        <v>588</v>
      </c>
      <c r="H97" s="145" t="s">
        <v>701</v>
      </c>
      <c r="I97" s="173" t="s">
        <v>842</v>
      </c>
      <c r="J97" s="173" t="s">
        <v>843</v>
      </c>
      <c r="K97" s="30" t="s">
        <v>844</v>
      </c>
      <c r="L97" s="152" t="s">
        <v>1163</v>
      </c>
      <c r="M97" s="185" t="s">
        <v>1164</v>
      </c>
      <c r="N97" s="189"/>
      <c r="O97" s="113"/>
      <c r="P97" s="118" t="str">
        <f t="shared" si="0"/>
        <v/>
      </c>
      <c r="Q97" s="119">
        <f t="shared" si="1"/>
        <v>1</v>
      </c>
      <c r="R97" s="108" t="str">
        <f t="shared" si="2"/>
        <v/>
      </c>
      <c r="S97" s="109" t="str">
        <f t="shared" si="3"/>
        <v/>
      </c>
      <c r="T97" s="118" t="str">
        <f t="shared" si="4"/>
        <v/>
      </c>
      <c r="U97" s="119" t="str">
        <f t="shared" si="5"/>
        <v/>
      </c>
      <c r="V97" s="114"/>
    </row>
    <row r="98" spans="1:22" s="9" customFormat="1" ht="12.75" customHeight="1" x14ac:dyDescent="0.3">
      <c r="A98" s="220"/>
      <c r="B98" s="221">
        <v>4758618</v>
      </c>
      <c r="C98" s="221" t="s">
        <v>126</v>
      </c>
      <c r="D98" s="222" t="s">
        <v>739</v>
      </c>
      <c r="E98" s="227" t="s">
        <v>1165</v>
      </c>
      <c r="F98" s="222"/>
      <c r="G98" s="221" t="s">
        <v>588</v>
      </c>
      <c r="H98" s="231" t="s">
        <v>1095</v>
      </c>
      <c r="I98" s="221" t="s">
        <v>740</v>
      </c>
      <c r="J98" s="225" t="s">
        <v>1166</v>
      </c>
      <c r="K98" s="223" t="s">
        <v>741</v>
      </c>
      <c r="L98" s="224" t="s">
        <v>742</v>
      </c>
      <c r="M98" s="221" t="s">
        <v>743</v>
      </c>
      <c r="N98" s="241" t="s">
        <v>1106</v>
      </c>
      <c r="O98" s="113"/>
      <c r="P98" s="118" t="str">
        <f t="shared" si="0"/>
        <v/>
      </c>
      <c r="Q98" s="119" t="str">
        <f t="shared" si="1"/>
        <v/>
      </c>
      <c r="R98" s="108" t="str">
        <f t="shared" si="2"/>
        <v/>
      </c>
      <c r="S98" s="109" t="str">
        <f t="shared" si="3"/>
        <v/>
      </c>
      <c r="T98" s="118" t="str">
        <f t="shared" si="4"/>
        <v/>
      </c>
      <c r="U98" s="119" t="str">
        <f t="shared" si="5"/>
        <v/>
      </c>
      <c r="V98" s="114"/>
    </row>
    <row r="99" spans="1:22" s="9" customFormat="1" ht="12.75" customHeight="1" x14ac:dyDescent="0.3">
      <c r="A99" s="144"/>
      <c r="B99" s="173">
        <v>2921812</v>
      </c>
      <c r="C99" s="173" t="s">
        <v>126</v>
      </c>
      <c r="D99" s="6" t="s">
        <v>397</v>
      </c>
      <c r="E99" s="6" t="s">
        <v>407</v>
      </c>
      <c r="F99" s="6"/>
      <c r="G99" s="173" t="s">
        <v>590</v>
      </c>
      <c r="H99" s="173" t="s">
        <v>701</v>
      </c>
      <c r="I99" s="173"/>
      <c r="J99" s="173"/>
      <c r="K99" s="19"/>
      <c r="L99" s="38" t="s">
        <v>408</v>
      </c>
      <c r="M99" s="173" t="s">
        <v>409</v>
      </c>
      <c r="N99" s="189" t="s">
        <v>944</v>
      </c>
      <c r="O99" s="113"/>
      <c r="P99" s="118" t="str">
        <f t="shared" si="0"/>
        <v/>
      </c>
      <c r="Q99" s="119" t="str">
        <f t="shared" si="1"/>
        <v/>
      </c>
      <c r="R99" s="108" t="str">
        <f t="shared" si="2"/>
        <v/>
      </c>
      <c r="S99" s="109" t="str">
        <f t="shared" si="3"/>
        <v/>
      </c>
      <c r="T99" s="118" t="str">
        <f t="shared" si="4"/>
        <v/>
      </c>
      <c r="U99" s="119">
        <f t="shared" si="5"/>
        <v>1</v>
      </c>
      <c r="V99" s="114"/>
    </row>
    <row r="100" spans="1:22" s="9" customFormat="1" ht="12.75" customHeight="1" x14ac:dyDescent="0.3">
      <c r="A100" s="175"/>
      <c r="B100" s="145">
        <v>3176019</v>
      </c>
      <c r="C100" s="145" t="s">
        <v>11</v>
      </c>
      <c r="D100" s="153" t="s">
        <v>836</v>
      </c>
      <c r="E100" s="153" t="s">
        <v>837</v>
      </c>
      <c r="F100" s="153" t="s">
        <v>354</v>
      </c>
      <c r="G100" s="173" t="s">
        <v>588</v>
      </c>
      <c r="H100" s="173" t="s">
        <v>703</v>
      </c>
      <c r="I100" s="173" t="s">
        <v>838</v>
      </c>
      <c r="J100" s="173"/>
      <c r="K100" s="30" t="s">
        <v>839</v>
      </c>
      <c r="L100" s="174" t="s">
        <v>889</v>
      </c>
      <c r="M100" s="145" t="s">
        <v>890</v>
      </c>
      <c r="N100" s="189"/>
      <c r="O100" s="113"/>
      <c r="P100" s="118">
        <f t="shared" si="0"/>
        <v>1</v>
      </c>
      <c r="Q100" s="119" t="str">
        <f t="shared" si="1"/>
        <v/>
      </c>
      <c r="R100" s="108" t="str">
        <f t="shared" si="2"/>
        <v/>
      </c>
      <c r="S100" s="109" t="str">
        <f t="shared" si="3"/>
        <v/>
      </c>
      <c r="T100" s="118" t="str">
        <f t="shared" si="4"/>
        <v/>
      </c>
      <c r="U100" s="119" t="str">
        <f t="shared" si="5"/>
        <v/>
      </c>
      <c r="V100" s="114"/>
    </row>
    <row r="101" spans="1:22" s="9" customFormat="1" ht="12.75" customHeight="1" x14ac:dyDescent="0.3">
      <c r="A101" s="220"/>
      <c r="B101" s="225">
        <v>4282566</v>
      </c>
      <c r="C101" s="225" t="s">
        <v>126</v>
      </c>
      <c r="D101" s="227" t="s">
        <v>320</v>
      </c>
      <c r="E101" s="227" t="s">
        <v>321</v>
      </c>
      <c r="F101" s="227" t="s">
        <v>359</v>
      </c>
      <c r="G101" s="221" t="s">
        <v>588</v>
      </c>
      <c r="H101" s="231" t="s">
        <v>1095</v>
      </c>
      <c r="I101" s="221" t="s">
        <v>322</v>
      </c>
      <c r="J101" s="221"/>
      <c r="K101" s="223" t="s">
        <v>370</v>
      </c>
      <c r="L101" s="224" t="s">
        <v>323</v>
      </c>
      <c r="M101" s="221" t="s">
        <v>324</v>
      </c>
      <c r="N101" s="241" t="s">
        <v>1106</v>
      </c>
      <c r="O101" s="113"/>
      <c r="P101" s="118" t="str">
        <f t="shared" si="0"/>
        <v/>
      </c>
      <c r="Q101" s="119" t="str">
        <f t="shared" si="1"/>
        <v/>
      </c>
      <c r="R101" s="108" t="str">
        <f t="shared" si="2"/>
        <v/>
      </c>
      <c r="S101" s="109" t="str">
        <f t="shared" si="3"/>
        <v/>
      </c>
      <c r="T101" s="118" t="str">
        <f t="shared" si="4"/>
        <v/>
      </c>
      <c r="U101" s="119" t="str">
        <f t="shared" si="5"/>
        <v/>
      </c>
      <c r="V101" s="114"/>
    </row>
    <row r="102" spans="1:22" s="9" customFormat="1" ht="12.75" customHeight="1" x14ac:dyDescent="0.3">
      <c r="A102" s="144"/>
      <c r="B102" s="145">
        <v>3540600</v>
      </c>
      <c r="C102" s="145" t="s">
        <v>11</v>
      </c>
      <c r="D102" s="153" t="s">
        <v>146</v>
      </c>
      <c r="E102" s="153" t="s">
        <v>147</v>
      </c>
      <c r="F102" s="153" t="s">
        <v>148</v>
      </c>
      <c r="G102" s="173" t="s">
        <v>588</v>
      </c>
      <c r="H102" s="173" t="s">
        <v>703</v>
      </c>
      <c r="I102" s="173" t="s">
        <v>149</v>
      </c>
      <c r="J102" s="173"/>
      <c r="K102" s="30" t="s">
        <v>262</v>
      </c>
      <c r="L102" s="38" t="s">
        <v>150</v>
      </c>
      <c r="M102" s="173" t="s">
        <v>151</v>
      </c>
      <c r="N102" s="189"/>
      <c r="O102" s="113"/>
      <c r="P102" s="118">
        <f t="shared" si="0"/>
        <v>1</v>
      </c>
      <c r="Q102" s="119" t="str">
        <f t="shared" si="1"/>
        <v/>
      </c>
      <c r="R102" s="108" t="str">
        <f t="shared" si="2"/>
        <v/>
      </c>
      <c r="S102" s="109" t="str">
        <f t="shared" si="3"/>
        <v/>
      </c>
      <c r="T102" s="118" t="str">
        <f t="shared" si="4"/>
        <v/>
      </c>
      <c r="U102" s="119" t="str">
        <f t="shared" si="5"/>
        <v/>
      </c>
      <c r="V102" s="114"/>
    </row>
    <row r="103" spans="1:22" s="9" customFormat="1" ht="12.75" customHeight="1" x14ac:dyDescent="0.3">
      <c r="A103" s="144"/>
      <c r="B103" s="145">
        <v>4828936</v>
      </c>
      <c r="C103" s="145" t="s">
        <v>113</v>
      </c>
      <c r="D103" s="153" t="s">
        <v>818</v>
      </c>
      <c r="E103" s="153" t="s">
        <v>1167</v>
      </c>
      <c r="F103" s="153"/>
      <c r="G103" s="173" t="s">
        <v>589</v>
      </c>
      <c r="H103" s="173" t="s">
        <v>703</v>
      </c>
      <c r="I103" s="173" t="s">
        <v>819</v>
      </c>
      <c r="J103" s="173" t="s">
        <v>820</v>
      </c>
      <c r="K103" s="30" t="s">
        <v>821</v>
      </c>
      <c r="L103" s="38" t="s">
        <v>822</v>
      </c>
      <c r="M103" s="173" t="s">
        <v>823</v>
      </c>
      <c r="N103" s="189"/>
      <c r="O103" s="113"/>
      <c r="P103" s="118" t="str">
        <f t="shared" si="0"/>
        <v/>
      </c>
      <c r="Q103" s="119" t="str">
        <f t="shared" si="1"/>
        <v/>
      </c>
      <c r="R103" s="108">
        <f t="shared" si="2"/>
        <v>1</v>
      </c>
      <c r="S103" s="109" t="str">
        <f t="shared" si="3"/>
        <v/>
      </c>
      <c r="T103" s="118" t="str">
        <f t="shared" si="4"/>
        <v/>
      </c>
      <c r="U103" s="119" t="str">
        <f t="shared" si="5"/>
        <v/>
      </c>
      <c r="V103" s="114"/>
    </row>
    <row r="104" spans="1:22" s="9" customFormat="1" ht="12.75" customHeight="1" x14ac:dyDescent="0.3">
      <c r="A104" s="220"/>
      <c r="B104" s="221">
        <v>4758623</v>
      </c>
      <c r="C104" s="221" t="s">
        <v>11</v>
      </c>
      <c r="D104" s="222" t="s">
        <v>733</v>
      </c>
      <c r="E104" s="222" t="s">
        <v>424</v>
      </c>
      <c r="F104" s="222" t="s">
        <v>734</v>
      </c>
      <c r="G104" s="221" t="s">
        <v>589</v>
      </c>
      <c r="H104" s="231" t="s">
        <v>1095</v>
      </c>
      <c r="I104" s="221" t="s">
        <v>735</v>
      </c>
      <c r="J104" s="225" t="s">
        <v>876</v>
      </c>
      <c r="K104" s="223" t="s">
        <v>736</v>
      </c>
      <c r="L104" s="224" t="s">
        <v>737</v>
      </c>
      <c r="M104" s="221" t="s">
        <v>738</v>
      </c>
      <c r="N104" s="241" t="s">
        <v>1106</v>
      </c>
      <c r="O104" s="113"/>
      <c r="P104" s="118" t="str">
        <f t="shared" si="0"/>
        <v/>
      </c>
      <c r="Q104" s="119" t="str">
        <f t="shared" si="1"/>
        <v/>
      </c>
      <c r="R104" s="108" t="str">
        <f t="shared" si="2"/>
        <v/>
      </c>
      <c r="S104" s="109" t="str">
        <f t="shared" si="3"/>
        <v/>
      </c>
      <c r="T104" s="118" t="str">
        <f t="shared" si="4"/>
        <v/>
      </c>
      <c r="U104" s="119" t="str">
        <f t="shared" si="5"/>
        <v/>
      </c>
      <c r="V104" s="114"/>
    </row>
    <row r="105" spans="1:22" s="9" customFormat="1" ht="12.75" customHeight="1" x14ac:dyDescent="0.3">
      <c r="A105" s="182"/>
      <c r="B105" s="183">
        <v>5116892</v>
      </c>
      <c r="C105" s="185" t="s">
        <v>126</v>
      </c>
      <c r="D105" s="187" t="s">
        <v>1018</v>
      </c>
      <c r="E105" s="187" t="s">
        <v>1019</v>
      </c>
      <c r="F105" s="184"/>
      <c r="G105" s="183"/>
      <c r="H105" s="185" t="s">
        <v>703</v>
      </c>
      <c r="I105" s="183"/>
      <c r="J105" s="185" t="s">
        <v>1023</v>
      </c>
      <c r="K105" s="186" t="s">
        <v>1021</v>
      </c>
      <c r="L105" s="193" t="s">
        <v>1022</v>
      </c>
      <c r="M105" s="183" t="s">
        <v>248</v>
      </c>
      <c r="N105" s="219" t="s">
        <v>1081</v>
      </c>
      <c r="O105" s="113"/>
      <c r="P105" s="118"/>
      <c r="Q105" s="119"/>
      <c r="R105" s="108"/>
      <c r="S105" s="109"/>
      <c r="T105" s="118"/>
      <c r="U105" s="119"/>
      <c r="V105" s="114"/>
    </row>
    <row r="106" spans="1:22" s="9" customFormat="1" ht="12.75" customHeight="1" x14ac:dyDescent="0.3">
      <c r="A106" s="144"/>
      <c r="B106" s="173">
        <v>1996852</v>
      </c>
      <c r="C106" s="173" t="s">
        <v>11</v>
      </c>
      <c r="D106" s="6" t="s">
        <v>451</v>
      </c>
      <c r="E106" s="6" t="s">
        <v>452</v>
      </c>
      <c r="F106" s="6"/>
      <c r="G106" s="173" t="s">
        <v>589</v>
      </c>
      <c r="H106" s="173" t="s">
        <v>701</v>
      </c>
      <c r="I106" s="185" t="s">
        <v>1168</v>
      </c>
      <c r="J106" s="173"/>
      <c r="K106" s="30" t="s">
        <v>455</v>
      </c>
      <c r="L106" s="38" t="s">
        <v>453</v>
      </c>
      <c r="M106" s="173" t="s">
        <v>454</v>
      </c>
      <c r="N106" s="219" t="s">
        <v>1169</v>
      </c>
      <c r="O106" s="113"/>
      <c r="P106" s="118" t="str">
        <f t="shared" ref="P106:P173" si="6">IF($G106="f", IF($H106="y",1,""),"")</f>
        <v/>
      </c>
      <c r="Q106" s="119" t="str">
        <f t="shared" ref="Q106:Q173" si="7">IF($G106="f", IF($H106="N",1,""),"")</f>
        <v/>
      </c>
      <c r="R106" s="108" t="str">
        <f t="shared" ref="R106:R173" si="8">IF($G106="I", IF($H106="y",1,""),"")</f>
        <v/>
      </c>
      <c r="S106" s="109">
        <f t="shared" ref="S106:S173" si="9">IF($G106="I", IF($H106="N",1,""),"")</f>
        <v>1</v>
      </c>
      <c r="T106" s="118" t="str">
        <f t="shared" ref="T106:T173" si="10">IF($G106="o", IF($H106="y",1,""),"")</f>
        <v/>
      </c>
      <c r="U106" s="119" t="str">
        <f t="shared" ref="U106:U173" si="11">IF($G106="o", IF($H106="n",1,""),"")</f>
        <v/>
      </c>
      <c r="V106" s="114"/>
    </row>
    <row r="107" spans="1:22" s="9" customFormat="1" ht="12.75" customHeight="1" x14ac:dyDescent="0.3">
      <c r="A107" s="182"/>
      <c r="B107" s="206">
        <v>3529477</v>
      </c>
      <c r="C107" s="183"/>
      <c r="D107" s="187" t="s">
        <v>1008</v>
      </c>
      <c r="E107" s="187" t="s">
        <v>1009</v>
      </c>
      <c r="F107" s="184"/>
      <c r="G107" s="185" t="s">
        <v>589</v>
      </c>
      <c r="H107" s="185" t="s">
        <v>703</v>
      </c>
      <c r="I107" s="185" t="s">
        <v>1013</v>
      </c>
      <c r="J107" s="206" t="s">
        <v>1012</v>
      </c>
      <c r="K107" s="186" t="s">
        <v>1014</v>
      </c>
      <c r="L107" s="193" t="s">
        <v>1010</v>
      </c>
      <c r="M107" s="185" t="s">
        <v>1011</v>
      </c>
      <c r="N107" s="219" t="s">
        <v>1065</v>
      </c>
      <c r="O107" s="113"/>
      <c r="P107" s="118" t="str">
        <f t="shared" si="6"/>
        <v/>
      </c>
      <c r="Q107" s="119" t="str">
        <f t="shared" si="7"/>
        <v/>
      </c>
      <c r="R107" s="108">
        <f t="shared" si="8"/>
        <v>1</v>
      </c>
      <c r="S107" s="109" t="str">
        <f t="shared" si="9"/>
        <v/>
      </c>
      <c r="T107" s="118" t="str">
        <f t="shared" si="10"/>
        <v/>
      </c>
      <c r="U107" s="119" t="str">
        <f t="shared" si="11"/>
        <v/>
      </c>
      <c r="V107" s="114"/>
    </row>
    <row r="108" spans="1:22" s="9" customFormat="1" ht="12.75" customHeight="1" x14ac:dyDescent="0.3">
      <c r="A108" s="144"/>
      <c r="B108" s="173">
        <v>3415982</v>
      </c>
      <c r="C108" s="145" t="s">
        <v>126</v>
      </c>
      <c r="D108" s="153" t="s">
        <v>959</v>
      </c>
      <c r="E108" s="153" t="s">
        <v>960</v>
      </c>
      <c r="F108" s="6"/>
      <c r="G108" s="145" t="s">
        <v>589</v>
      </c>
      <c r="H108" s="145" t="s">
        <v>703</v>
      </c>
      <c r="I108" s="145" t="s">
        <v>1037</v>
      </c>
      <c r="J108" s="173"/>
      <c r="K108" s="30"/>
      <c r="L108" s="152" t="s">
        <v>961</v>
      </c>
      <c r="M108" s="145" t="s">
        <v>962</v>
      </c>
      <c r="N108" s="189"/>
      <c r="O108" s="113"/>
      <c r="P108" s="118" t="str">
        <f t="shared" si="6"/>
        <v/>
      </c>
      <c r="Q108" s="119" t="str">
        <f t="shared" si="7"/>
        <v/>
      </c>
      <c r="R108" s="108">
        <f t="shared" si="8"/>
        <v>1</v>
      </c>
      <c r="S108" s="109" t="str">
        <f t="shared" si="9"/>
        <v/>
      </c>
      <c r="T108" s="118" t="str">
        <f t="shared" si="10"/>
        <v/>
      </c>
      <c r="U108" s="119" t="str">
        <f t="shared" si="11"/>
        <v/>
      </c>
      <c r="V108" s="114"/>
    </row>
    <row r="109" spans="1:22" s="9" customFormat="1" ht="12.75" customHeight="1" x14ac:dyDescent="0.3">
      <c r="A109" s="144"/>
      <c r="B109" s="173">
        <v>4518874</v>
      </c>
      <c r="C109" s="173" t="s">
        <v>11</v>
      </c>
      <c r="D109" s="6" t="s">
        <v>511</v>
      </c>
      <c r="E109" s="6" t="s">
        <v>68</v>
      </c>
      <c r="F109" s="6" t="s">
        <v>512</v>
      </c>
      <c r="G109" s="173" t="s">
        <v>589</v>
      </c>
      <c r="H109" s="145" t="s">
        <v>703</v>
      </c>
      <c r="I109" s="173"/>
      <c r="J109" s="145" t="s">
        <v>915</v>
      </c>
      <c r="K109" s="30" t="s">
        <v>513</v>
      </c>
      <c r="L109" s="152" t="s">
        <v>888</v>
      </c>
      <c r="M109" s="145" t="s">
        <v>732</v>
      </c>
      <c r="N109" s="189"/>
      <c r="O109" s="113"/>
      <c r="P109" s="118" t="str">
        <f t="shared" si="6"/>
        <v/>
      </c>
      <c r="Q109" s="119" t="str">
        <f t="shared" si="7"/>
        <v/>
      </c>
      <c r="R109" s="108">
        <f t="shared" si="8"/>
        <v>1</v>
      </c>
      <c r="S109" s="109" t="str">
        <f t="shared" si="9"/>
        <v/>
      </c>
      <c r="T109" s="118" t="str">
        <f t="shared" si="10"/>
        <v/>
      </c>
      <c r="U109" s="119" t="str">
        <f t="shared" si="11"/>
        <v/>
      </c>
      <c r="V109" s="114"/>
    </row>
    <row r="110" spans="1:22" s="9" customFormat="1" ht="12.75" customHeight="1" x14ac:dyDescent="0.3">
      <c r="A110" s="144"/>
      <c r="B110" s="173">
        <v>1833284</v>
      </c>
      <c r="C110" s="173" t="s">
        <v>11</v>
      </c>
      <c r="D110" s="6" t="s">
        <v>152</v>
      </c>
      <c r="E110" s="153" t="s">
        <v>1170</v>
      </c>
      <c r="F110" s="6" t="s">
        <v>153</v>
      </c>
      <c r="G110" s="173" t="s">
        <v>588</v>
      </c>
      <c r="H110" s="173" t="s">
        <v>701</v>
      </c>
      <c r="I110" s="173" t="s">
        <v>154</v>
      </c>
      <c r="J110" s="173"/>
      <c r="K110" s="17" t="s">
        <v>155</v>
      </c>
      <c r="L110" s="38" t="s">
        <v>223</v>
      </c>
      <c r="M110" s="173" t="s">
        <v>156</v>
      </c>
      <c r="N110" s="189"/>
      <c r="O110" s="113"/>
      <c r="P110" s="118" t="str">
        <f t="shared" si="6"/>
        <v/>
      </c>
      <c r="Q110" s="119">
        <f t="shared" si="7"/>
        <v>1</v>
      </c>
      <c r="R110" s="108" t="str">
        <f t="shared" si="8"/>
        <v/>
      </c>
      <c r="S110" s="109" t="str">
        <f t="shared" si="9"/>
        <v/>
      </c>
      <c r="T110" s="118" t="str">
        <f t="shared" si="10"/>
        <v/>
      </c>
      <c r="U110" s="119" t="str">
        <f t="shared" si="11"/>
        <v/>
      </c>
      <c r="V110" s="114"/>
    </row>
    <row r="111" spans="1:22" s="9" customFormat="1" ht="12.75" customHeight="1" x14ac:dyDescent="0.3">
      <c r="A111" s="144"/>
      <c r="B111" s="173">
        <v>3403925</v>
      </c>
      <c r="C111" s="173" t="s">
        <v>11</v>
      </c>
      <c r="D111" s="6" t="s">
        <v>54</v>
      </c>
      <c r="E111" s="6" t="s">
        <v>55</v>
      </c>
      <c r="F111" s="6" t="s">
        <v>56</v>
      </c>
      <c r="G111" s="173" t="s">
        <v>589</v>
      </c>
      <c r="H111" s="173" t="s">
        <v>703</v>
      </c>
      <c r="I111" s="173" t="s">
        <v>57</v>
      </c>
      <c r="J111" s="173"/>
      <c r="K111" s="30" t="s">
        <v>702</v>
      </c>
      <c r="L111" s="38" t="s">
        <v>222</v>
      </c>
      <c r="M111" s="173" t="s">
        <v>58</v>
      </c>
      <c r="N111" s="189"/>
      <c r="O111" s="113"/>
      <c r="P111" s="118" t="str">
        <f t="shared" si="6"/>
        <v/>
      </c>
      <c r="Q111" s="119" t="str">
        <f t="shared" si="7"/>
        <v/>
      </c>
      <c r="R111" s="108">
        <f t="shared" si="8"/>
        <v>1</v>
      </c>
      <c r="S111" s="109" t="str">
        <f t="shared" si="9"/>
        <v/>
      </c>
      <c r="T111" s="118" t="str">
        <f t="shared" si="10"/>
        <v/>
      </c>
      <c r="U111" s="119" t="str">
        <f t="shared" si="11"/>
        <v/>
      </c>
      <c r="V111" s="114"/>
    </row>
    <row r="112" spans="1:22" s="9" customFormat="1" ht="12.75" customHeight="1" x14ac:dyDescent="0.3">
      <c r="A112" s="144"/>
      <c r="B112" s="173">
        <v>2825388</v>
      </c>
      <c r="C112" s="173" t="s">
        <v>126</v>
      </c>
      <c r="D112" s="6" t="s">
        <v>398</v>
      </c>
      <c r="E112" s="6" t="s">
        <v>410</v>
      </c>
      <c r="F112" s="6"/>
      <c r="G112" s="173" t="s">
        <v>589</v>
      </c>
      <c r="H112" s="173" t="s">
        <v>701</v>
      </c>
      <c r="I112" s="173" t="s">
        <v>466</v>
      </c>
      <c r="J112" s="173"/>
      <c r="K112" s="30" t="s">
        <v>464</v>
      </c>
      <c r="L112" s="38" t="s">
        <v>411</v>
      </c>
      <c r="M112" s="173" t="s">
        <v>58</v>
      </c>
      <c r="N112" s="189"/>
      <c r="O112" s="113"/>
      <c r="P112" s="118" t="str">
        <f t="shared" si="6"/>
        <v/>
      </c>
      <c r="Q112" s="119" t="str">
        <f t="shared" si="7"/>
        <v/>
      </c>
      <c r="R112" s="108" t="str">
        <f t="shared" si="8"/>
        <v/>
      </c>
      <c r="S112" s="109">
        <f t="shared" si="9"/>
        <v>1</v>
      </c>
      <c r="T112" s="118" t="str">
        <f t="shared" si="10"/>
        <v/>
      </c>
      <c r="U112" s="119" t="str">
        <f t="shared" si="11"/>
        <v/>
      </c>
      <c r="V112" s="114"/>
    </row>
    <row r="113" spans="1:22" s="9" customFormat="1" ht="12.75" customHeight="1" x14ac:dyDescent="0.3">
      <c r="A113" s="144"/>
      <c r="B113" s="173">
        <v>3130476</v>
      </c>
      <c r="C113" s="173" t="s">
        <v>11</v>
      </c>
      <c r="D113" s="6" t="s">
        <v>157</v>
      </c>
      <c r="E113" s="153" t="s">
        <v>1174</v>
      </c>
      <c r="F113" s="6"/>
      <c r="G113" s="173" t="s">
        <v>588</v>
      </c>
      <c r="H113" s="173" t="s">
        <v>701</v>
      </c>
      <c r="I113" s="183"/>
      <c r="J113" s="173"/>
      <c r="K113" s="19"/>
      <c r="L113" s="193" t="s">
        <v>1172</v>
      </c>
      <c r="M113" s="145" t="s">
        <v>1173</v>
      </c>
      <c r="N113" s="219" t="s">
        <v>1171</v>
      </c>
      <c r="O113" s="113"/>
      <c r="P113" s="118" t="str">
        <f t="shared" si="6"/>
        <v/>
      </c>
      <c r="Q113" s="119">
        <f t="shared" si="7"/>
        <v>1</v>
      </c>
      <c r="R113" s="108" t="str">
        <f t="shared" si="8"/>
        <v/>
      </c>
      <c r="S113" s="109" t="str">
        <f t="shared" si="9"/>
        <v/>
      </c>
      <c r="T113" s="118" t="str">
        <f t="shared" si="10"/>
        <v/>
      </c>
      <c r="U113" s="119" t="str">
        <f t="shared" si="11"/>
        <v/>
      </c>
      <c r="V113" s="114"/>
    </row>
    <row r="114" spans="1:22" s="9" customFormat="1" ht="12.75" customHeight="1" x14ac:dyDescent="0.3">
      <c r="A114" s="144"/>
      <c r="B114" s="173">
        <v>4758630</v>
      </c>
      <c r="C114" s="173" t="s">
        <v>126</v>
      </c>
      <c r="D114" s="6" t="s">
        <v>766</v>
      </c>
      <c r="E114" s="153" t="s">
        <v>1176</v>
      </c>
      <c r="F114" s="6" t="s">
        <v>727</v>
      </c>
      <c r="G114" s="173" t="s">
        <v>589</v>
      </c>
      <c r="H114" s="145" t="s">
        <v>701</v>
      </c>
      <c r="I114" s="173" t="s">
        <v>728</v>
      </c>
      <c r="J114" s="173" t="s">
        <v>729</v>
      </c>
      <c r="K114" s="30" t="s">
        <v>730</v>
      </c>
      <c r="L114" s="38" t="s">
        <v>731</v>
      </c>
      <c r="M114" s="173" t="s">
        <v>732</v>
      </c>
      <c r="N114" s="189"/>
      <c r="O114" s="113"/>
      <c r="P114" s="118" t="str">
        <f t="shared" si="6"/>
        <v/>
      </c>
      <c r="Q114" s="119" t="str">
        <f t="shared" si="7"/>
        <v/>
      </c>
      <c r="R114" s="108" t="str">
        <f t="shared" si="8"/>
        <v/>
      </c>
      <c r="S114" s="109">
        <f t="shared" si="9"/>
        <v>1</v>
      </c>
      <c r="T114" s="118" t="str">
        <f t="shared" si="10"/>
        <v/>
      </c>
      <c r="U114" s="119" t="str">
        <f t="shared" si="11"/>
        <v/>
      </c>
      <c r="V114" s="114"/>
    </row>
    <row r="115" spans="1:22" s="9" customFormat="1" ht="12.75" customHeight="1" x14ac:dyDescent="0.3">
      <c r="A115" s="144"/>
      <c r="B115" s="173">
        <v>4367260</v>
      </c>
      <c r="C115" s="145" t="s">
        <v>11</v>
      </c>
      <c r="D115" s="6" t="s">
        <v>423</v>
      </c>
      <c r="E115" s="153" t="s">
        <v>1175</v>
      </c>
      <c r="F115" s="6" t="s">
        <v>31</v>
      </c>
      <c r="G115" s="173" t="s">
        <v>588</v>
      </c>
      <c r="H115" s="173" t="s">
        <v>703</v>
      </c>
      <c r="I115" s="173" t="s">
        <v>467</v>
      </c>
      <c r="J115" s="145" t="s">
        <v>1050</v>
      </c>
      <c r="K115" s="30" t="s">
        <v>1034</v>
      </c>
      <c r="L115" s="38" t="s">
        <v>425</v>
      </c>
      <c r="M115" s="173" t="s">
        <v>426</v>
      </c>
      <c r="N115" s="189"/>
      <c r="O115" s="113"/>
      <c r="P115" s="118">
        <f t="shared" si="6"/>
        <v>1</v>
      </c>
      <c r="Q115" s="119" t="str">
        <f t="shared" si="7"/>
        <v/>
      </c>
      <c r="R115" s="108" t="str">
        <f t="shared" si="8"/>
        <v/>
      </c>
      <c r="S115" s="109" t="str">
        <f t="shared" si="9"/>
        <v/>
      </c>
      <c r="T115" s="118" t="str">
        <f t="shared" si="10"/>
        <v/>
      </c>
      <c r="U115" s="119" t="str">
        <f t="shared" si="11"/>
        <v/>
      </c>
      <c r="V115" s="114"/>
    </row>
    <row r="116" spans="1:22" ht="12.75" customHeight="1" x14ac:dyDescent="0.3">
      <c r="A116" s="176" t="s">
        <v>870</v>
      </c>
      <c r="B116" s="173">
        <v>3247153</v>
      </c>
      <c r="C116" s="173" t="s">
        <v>75</v>
      </c>
      <c r="D116" s="6" t="s">
        <v>161</v>
      </c>
      <c r="E116" s="6" t="s">
        <v>162</v>
      </c>
      <c r="F116" s="6" t="s">
        <v>163</v>
      </c>
      <c r="G116" s="173" t="s">
        <v>588</v>
      </c>
      <c r="H116" s="173" t="s">
        <v>703</v>
      </c>
      <c r="I116" s="173" t="s">
        <v>164</v>
      </c>
      <c r="J116" s="173"/>
      <c r="K116" s="19" t="s">
        <v>263</v>
      </c>
      <c r="L116" s="38" t="s">
        <v>220</v>
      </c>
      <c r="M116" s="173" t="s">
        <v>165</v>
      </c>
      <c r="O116" s="113"/>
      <c r="P116" s="118">
        <f t="shared" si="6"/>
        <v>1</v>
      </c>
      <c r="Q116" s="119" t="str">
        <f t="shared" si="7"/>
        <v/>
      </c>
      <c r="R116" s="108" t="str">
        <f t="shared" si="8"/>
        <v/>
      </c>
      <c r="S116" s="109" t="str">
        <f t="shared" si="9"/>
        <v/>
      </c>
      <c r="T116" s="118" t="str">
        <f t="shared" si="10"/>
        <v/>
      </c>
      <c r="U116" s="119" t="str">
        <f t="shared" si="11"/>
        <v/>
      </c>
      <c r="V116" s="98"/>
    </row>
    <row r="117" spans="1:22" ht="12.75" customHeight="1" x14ac:dyDescent="0.3">
      <c r="A117" s="144"/>
      <c r="B117" s="173">
        <v>3304537</v>
      </c>
      <c r="C117" s="173" t="s">
        <v>11</v>
      </c>
      <c r="D117" s="6" t="s">
        <v>65</v>
      </c>
      <c r="E117" s="153" t="s">
        <v>1177</v>
      </c>
      <c r="F117" s="6"/>
      <c r="G117" s="173" t="s">
        <v>588</v>
      </c>
      <c r="H117" s="173" t="s">
        <v>703</v>
      </c>
      <c r="I117" s="158" t="s">
        <v>899</v>
      </c>
      <c r="J117" s="145" t="s">
        <v>867</v>
      </c>
      <c r="K117" s="30" t="s">
        <v>369</v>
      </c>
      <c r="L117" s="38" t="s">
        <v>625</v>
      </c>
      <c r="M117" s="173" t="s">
        <v>67</v>
      </c>
      <c r="O117" s="113"/>
      <c r="P117" s="118">
        <f t="shared" si="6"/>
        <v>1</v>
      </c>
      <c r="Q117" s="119" t="str">
        <f t="shared" si="7"/>
        <v/>
      </c>
      <c r="R117" s="108" t="str">
        <f t="shared" si="8"/>
        <v/>
      </c>
      <c r="S117" s="109" t="str">
        <f t="shared" si="9"/>
        <v/>
      </c>
      <c r="T117" s="118" t="str">
        <f t="shared" si="10"/>
        <v/>
      </c>
      <c r="U117" s="119" t="str">
        <f t="shared" si="11"/>
        <v/>
      </c>
      <c r="V117" s="98"/>
    </row>
    <row r="118" spans="1:22" ht="12.75" customHeight="1" x14ac:dyDescent="0.3">
      <c r="A118" s="144"/>
      <c r="B118" s="36" t="s">
        <v>403</v>
      </c>
      <c r="C118" s="173" t="s">
        <v>126</v>
      </c>
      <c r="D118" s="6" t="s">
        <v>399</v>
      </c>
      <c r="E118" s="6" t="s">
        <v>404</v>
      </c>
      <c r="F118" s="6"/>
      <c r="G118" s="173" t="s">
        <v>589</v>
      </c>
      <c r="H118" s="173" t="s">
        <v>701</v>
      </c>
      <c r="I118" s="173" t="s">
        <v>674</v>
      </c>
      <c r="J118" s="173"/>
      <c r="K118" s="30"/>
      <c r="L118" s="35" t="s">
        <v>405</v>
      </c>
      <c r="M118" s="173" t="s">
        <v>406</v>
      </c>
      <c r="O118" s="113"/>
      <c r="P118" s="118" t="str">
        <f t="shared" si="6"/>
        <v/>
      </c>
      <c r="Q118" s="119" t="str">
        <f t="shared" si="7"/>
        <v/>
      </c>
      <c r="R118" s="108" t="str">
        <f t="shared" si="8"/>
        <v/>
      </c>
      <c r="S118" s="109">
        <f t="shared" si="9"/>
        <v>1</v>
      </c>
      <c r="T118" s="118" t="str">
        <f t="shared" si="10"/>
        <v/>
      </c>
      <c r="U118" s="119" t="str">
        <f t="shared" si="11"/>
        <v/>
      </c>
      <c r="V118" s="98"/>
    </row>
    <row r="119" spans="1:22" s="9" customFormat="1" ht="12.75" customHeight="1" x14ac:dyDescent="0.3">
      <c r="A119" s="144"/>
      <c r="B119" s="173">
        <v>4682732</v>
      </c>
      <c r="C119" s="173" t="s">
        <v>11</v>
      </c>
      <c r="D119" s="6" t="s">
        <v>626</v>
      </c>
      <c r="E119" s="6" t="s">
        <v>55</v>
      </c>
      <c r="F119" s="6" t="s">
        <v>636</v>
      </c>
      <c r="G119" s="173" t="s">
        <v>589</v>
      </c>
      <c r="H119" s="173" t="s">
        <v>703</v>
      </c>
      <c r="I119" s="173" t="s">
        <v>637</v>
      </c>
      <c r="J119" s="173" t="s">
        <v>638</v>
      </c>
      <c r="K119" s="30" t="s">
        <v>631</v>
      </c>
      <c r="L119" s="38" t="s">
        <v>673</v>
      </c>
      <c r="M119" s="173" t="s">
        <v>639</v>
      </c>
      <c r="N119" s="189"/>
      <c r="O119" s="113"/>
      <c r="P119" s="118" t="str">
        <f t="shared" si="6"/>
        <v/>
      </c>
      <c r="Q119" s="119" t="str">
        <f t="shared" si="7"/>
        <v/>
      </c>
      <c r="R119" s="108">
        <f t="shared" si="8"/>
        <v>1</v>
      </c>
      <c r="S119" s="109" t="str">
        <f t="shared" si="9"/>
        <v/>
      </c>
      <c r="T119" s="118" t="str">
        <f t="shared" si="10"/>
        <v/>
      </c>
      <c r="U119" s="119" t="str">
        <f t="shared" si="11"/>
        <v/>
      </c>
      <c r="V119" s="114"/>
    </row>
    <row r="120" spans="1:22" ht="12.75" customHeight="1" x14ac:dyDescent="0.3">
      <c r="A120" s="144"/>
      <c r="B120" s="173">
        <v>4282581</v>
      </c>
      <c r="C120" s="173" t="s">
        <v>126</v>
      </c>
      <c r="D120" s="6" t="s">
        <v>335</v>
      </c>
      <c r="E120" s="153" t="s">
        <v>1178</v>
      </c>
      <c r="F120" s="6" t="s">
        <v>360</v>
      </c>
      <c r="G120" s="173" t="s">
        <v>589</v>
      </c>
      <c r="H120" s="173" t="s">
        <v>701</v>
      </c>
      <c r="I120" s="173" t="s">
        <v>336</v>
      </c>
      <c r="J120" s="173"/>
      <c r="K120" s="30" t="s">
        <v>356</v>
      </c>
      <c r="L120" s="38" t="s">
        <v>337</v>
      </c>
      <c r="M120" s="173" t="s">
        <v>368</v>
      </c>
      <c r="O120" s="113"/>
      <c r="P120" s="118" t="str">
        <f t="shared" si="6"/>
        <v/>
      </c>
      <c r="Q120" s="119" t="str">
        <f t="shared" si="7"/>
        <v/>
      </c>
      <c r="R120" s="108" t="str">
        <f t="shared" si="8"/>
        <v/>
      </c>
      <c r="S120" s="109">
        <f t="shared" si="9"/>
        <v>1</v>
      </c>
      <c r="T120" s="118" t="str">
        <f t="shared" si="10"/>
        <v/>
      </c>
      <c r="U120" s="119" t="str">
        <f t="shared" si="11"/>
        <v/>
      </c>
      <c r="V120" s="98"/>
    </row>
    <row r="121" spans="1:22" ht="12.75" customHeight="1" x14ac:dyDescent="0.3">
      <c r="A121" s="144"/>
      <c r="B121" s="173">
        <v>4140200</v>
      </c>
      <c r="C121" s="173" t="s">
        <v>126</v>
      </c>
      <c r="D121" s="6" t="s">
        <v>441</v>
      </c>
      <c r="E121" s="153" t="s">
        <v>1179</v>
      </c>
      <c r="F121" s="6"/>
      <c r="G121" s="173" t="s">
        <v>589</v>
      </c>
      <c r="H121" s="173" t="s">
        <v>701</v>
      </c>
      <c r="I121" s="173" t="s">
        <v>312</v>
      </c>
      <c r="J121" s="173"/>
      <c r="K121" s="17"/>
      <c r="L121" s="35" t="s">
        <v>245</v>
      </c>
      <c r="M121" s="173" t="s">
        <v>246</v>
      </c>
      <c r="O121" s="113"/>
      <c r="P121" s="118" t="str">
        <f t="shared" si="6"/>
        <v/>
      </c>
      <c r="Q121" s="119" t="str">
        <f t="shared" si="7"/>
        <v/>
      </c>
      <c r="R121" s="108" t="str">
        <f t="shared" si="8"/>
        <v/>
      </c>
      <c r="S121" s="109">
        <f t="shared" si="9"/>
        <v>1</v>
      </c>
      <c r="T121" s="118" t="str">
        <f t="shared" si="10"/>
        <v/>
      </c>
      <c r="U121" s="119" t="str">
        <f t="shared" si="11"/>
        <v/>
      </c>
      <c r="V121" s="98"/>
    </row>
    <row r="122" spans="1:22" ht="12.75" customHeight="1" x14ac:dyDescent="0.3">
      <c r="A122" s="144"/>
      <c r="B122" s="173">
        <v>3907145</v>
      </c>
      <c r="C122" s="173" t="s">
        <v>11</v>
      </c>
      <c r="D122" s="6" t="s">
        <v>88</v>
      </c>
      <c r="E122" s="6" t="s">
        <v>89</v>
      </c>
      <c r="F122" s="6" t="s">
        <v>56</v>
      </c>
      <c r="G122" s="173" t="s">
        <v>589</v>
      </c>
      <c r="H122" s="173" t="s">
        <v>701</v>
      </c>
      <c r="I122" s="173" t="s">
        <v>90</v>
      </c>
      <c r="J122" s="145" t="s">
        <v>1035</v>
      </c>
      <c r="K122" s="17"/>
      <c r="L122" s="38" t="s">
        <v>228</v>
      </c>
      <c r="M122" s="173" t="s">
        <v>91</v>
      </c>
      <c r="O122" s="113"/>
      <c r="P122" s="118" t="str">
        <f t="shared" si="6"/>
        <v/>
      </c>
      <c r="Q122" s="119" t="str">
        <f t="shared" si="7"/>
        <v/>
      </c>
      <c r="R122" s="108" t="str">
        <f t="shared" si="8"/>
        <v/>
      </c>
      <c r="S122" s="109">
        <f t="shared" si="9"/>
        <v>1</v>
      </c>
      <c r="T122" s="118" t="str">
        <f t="shared" si="10"/>
        <v/>
      </c>
      <c r="U122" s="119" t="str">
        <f t="shared" si="11"/>
        <v/>
      </c>
      <c r="V122" s="98"/>
    </row>
    <row r="123" spans="1:22" ht="12.75" customHeight="1" x14ac:dyDescent="0.3">
      <c r="A123" s="144"/>
      <c r="B123" s="173">
        <v>4198871</v>
      </c>
      <c r="C123" s="173" t="s">
        <v>11</v>
      </c>
      <c r="D123" s="6" t="s">
        <v>287</v>
      </c>
      <c r="E123" s="6" t="s">
        <v>300</v>
      </c>
      <c r="F123" s="6"/>
      <c r="G123" s="173" t="s">
        <v>588</v>
      </c>
      <c r="H123" s="173" t="s">
        <v>703</v>
      </c>
      <c r="I123" s="173" t="s">
        <v>468</v>
      </c>
      <c r="J123" s="173"/>
      <c r="K123" s="30" t="s">
        <v>840</v>
      </c>
      <c r="L123" s="38" t="s">
        <v>288</v>
      </c>
      <c r="M123" s="173" t="s">
        <v>289</v>
      </c>
      <c r="O123" s="113"/>
      <c r="P123" s="118">
        <f t="shared" si="6"/>
        <v>1</v>
      </c>
      <c r="Q123" s="119" t="str">
        <f t="shared" si="7"/>
        <v/>
      </c>
      <c r="R123" s="108" t="str">
        <f t="shared" si="8"/>
        <v/>
      </c>
      <c r="S123" s="109" t="str">
        <f t="shared" si="9"/>
        <v/>
      </c>
      <c r="T123" s="118" t="str">
        <f t="shared" si="10"/>
        <v/>
      </c>
      <c r="U123" s="119" t="str">
        <f t="shared" si="11"/>
        <v/>
      </c>
      <c r="V123" s="98"/>
    </row>
    <row r="124" spans="1:22" ht="12.75" customHeight="1" x14ac:dyDescent="0.3">
      <c r="A124" s="144"/>
      <c r="B124" s="173">
        <v>4172960</v>
      </c>
      <c r="C124" s="173" t="s">
        <v>11</v>
      </c>
      <c r="D124" s="6" t="s">
        <v>256</v>
      </c>
      <c r="E124" s="153" t="s">
        <v>1180</v>
      </c>
      <c r="F124" s="6" t="s">
        <v>305</v>
      </c>
      <c r="G124" s="173" t="s">
        <v>588</v>
      </c>
      <c r="H124" s="173" t="s">
        <v>703</v>
      </c>
      <c r="I124" s="173" t="s">
        <v>469</v>
      </c>
      <c r="J124" s="173"/>
      <c r="K124" s="17" t="s">
        <v>257</v>
      </c>
      <c r="L124" s="38" t="s">
        <v>258</v>
      </c>
      <c r="M124" s="173" t="s">
        <v>259</v>
      </c>
      <c r="O124" s="113"/>
      <c r="P124" s="118">
        <f t="shared" si="6"/>
        <v>1</v>
      </c>
      <c r="Q124" s="119" t="str">
        <f t="shared" si="7"/>
        <v/>
      </c>
      <c r="R124" s="108" t="str">
        <f t="shared" si="8"/>
        <v/>
      </c>
      <c r="S124" s="109" t="str">
        <f t="shared" si="9"/>
        <v/>
      </c>
      <c r="T124" s="118" t="str">
        <f t="shared" si="10"/>
        <v/>
      </c>
      <c r="U124" s="119" t="str">
        <f t="shared" si="11"/>
        <v/>
      </c>
      <c r="V124" s="98"/>
    </row>
    <row r="125" spans="1:22" ht="12.75" customHeight="1" x14ac:dyDescent="0.3">
      <c r="A125" s="144"/>
      <c r="B125" s="173">
        <v>5070430</v>
      </c>
      <c r="C125" s="145" t="s">
        <v>113</v>
      </c>
      <c r="D125" s="153" t="s">
        <v>963</v>
      </c>
      <c r="E125" s="153" t="s">
        <v>964</v>
      </c>
      <c r="F125" s="6"/>
      <c r="G125" s="145" t="s">
        <v>588</v>
      </c>
      <c r="H125" s="145" t="s">
        <v>703</v>
      </c>
      <c r="I125" s="185" t="s">
        <v>1181</v>
      </c>
      <c r="J125" s="173"/>
      <c r="K125" s="202" t="s">
        <v>973</v>
      </c>
      <c r="L125" s="152" t="s">
        <v>965</v>
      </c>
      <c r="M125" s="145" t="s">
        <v>966</v>
      </c>
      <c r="N125" s="219" t="s">
        <v>1158</v>
      </c>
      <c r="O125" s="113"/>
      <c r="P125" s="118">
        <f t="shared" si="6"/>
        <v>1</v>
      </c>
      <c r="Q125" s="119" t="str">
        <f t="shared" si="7"/>
        <v/>
      </c>
      <c r="R125" s="108" t="str">
        <f t="shared" si="8"/>
        <v/>
      </c>
      <c r="S125" s="109" t="str">
        <f t="shared" si="9"/>
        <v/>
      </c>
      <c r="T125" s="118" t="str">
        <f t="shared" si="10"/>
        <v/>
      </c>
      <c r="U125" s="119" t="str">
        <f t="shared" si="11"/>
        <v/>
      </c>
      <c r="V125" s="98"/>
    </row>
    <row r="126" spans="1:22" ht="12.75" customHeight="1" x14ac:dyDescent="0.3">
      <c r="A126" s="176" t="s">
        <v>870</v>
      </c>
      <c r="B126" s="173">
        <v>3605091</v>
      </c>
      <c r="C126" s="145" t="s">
        <v>75</v>
      </c>
      <c r="D126" s="153" t="s">
        <v>877</v>
      </c>
      <c r="E126" s="153" t="s">
        <v>878</v>
      </c>
      <c r="F126" s="6"/>
      <c r="G126" s="145" t="s">
        <v>588</v>
      </c>
      <c r="H126" s="145" t="s">
        <v>701</v>
      </c>
      <c r="I126" s="145" t="s">
        <v>881</v>
      </c>
      <c r="J126" s="145" t="s">
        <v>1044</v>
      </c>
      <c r="K126" s="17"/>
      <c r="L126" s="152" t="s">
        <v>879</v>
      </c>
      <c r="M126" s="145" t="s">
        <v>880</v>
      </c>
      <c r="O126" s="113"/>
      <c r="P126" s="118" t="str">
        <f t="shared" si="6"/>
        <v/>
      </c>
      <c r="Q126" s="119">
        <f t="shared" si="7"/>
        <v>1</v>
      </c>
      <c r="R126" s="108" t="str">
        <f t="shared" si="8"/>
        <v/>
      </c>
      <c r="S126" s="109" t="str">
        <f t="shared" si="9"/>
        <v/>
      </c>
      <c r="T126" s="118" t="str">
        <f t="shared" si="10"/>
        <v/>
      </c>
      <c r="U126" s="119" t="str">
        <f t="shared" si="11"/>
        <v/>
      </c>
      <c r="V126" s="98"/>
    </row>
    <row r="127" spans="1:22" ht="12.75" customHeight="1" x14ac:dyDescent="0.3">
      <c r="A127" s="144"/>
      <c r="B127" s="173">
        <v>4795575</v>
      </c>
      <c r="C127" s="145" t="s">
        <v>11</v>
      </c>
      <c r="D127" s="6" t="s">
        <v>769</v>
      </c>
      <c r="E127" s="6" t="s">
        <v>770</v>
      </c>
      <c r="F127" s="6" t="s">
        <v>771</v>
      </c>
      <c r="G127" s="173" t="s">
        <v>589</v>
      </c>
      <c r="H127" s="173" t="s">
        <v>703</v>
      </c>
      <c r="I127" s="173" t="s">
        <v>772</v>
      </c>
      <c r="J127" s="173" t="s">
        <v>773</v>
      </c>
      <c r="K127" s="30" t="s">
        <v>774</v>
      </c>
      <c r="L127" s="38" t="s">
        <v>775</v>
      </c>
      <c r="M127" s="173" t="s">
        <v>776</v>
      </c>
      <c r="O127" s="113"/>
      <c r="P127" s="118" t="str">
        <f t="shared" si="6"/>
        <v/>
      </c>
      <c r="Q127" s="119" t="str">
        <f t="shared" si="7"/>
        <v/>
      </c>
      <c r="R127" s="108">
        <f t="shared" si="8"/>
        <v>1</v>
      </c>
      <c r="S127" s="109" t="str">
        <f t="shared" si="9"/>
        <v/>
      </c>
      <c r="T127" s="118" t="str">
        <f t="shared" si="10"/>
        <v/>
      </c>
      <c r="U127" s="119" t="str">
        <f t="shared" si="11"/>
        <v/>
      </c>
      <c r="V127" s="98"/>
    </row>
    <row r="128" spans="1:22" ht="12.75" customHeight="1" x14ac:dyDescent="0.3">
      <c r="A128" s="176" t="s">
        <v>870</v>
      </c>
      <c r="B128" s="173">
        <v>4815238</v>
      </c>
      <c r="C128" s="145" t="s">
        <v>75</v>
      </c>
      <c r="D128" s="6" t="s">
        <v>801</v>
      </c>
      <c r="E128" s="6" t="s">
        <v>802</v>
      </c>
      <c r="F128" s="6" t="s">
        <v>803</v>
      </c>
      <c r="G128" s="173" t="s">
        <v>589</v>
      </c>
      <c r="H128" s="173" t="s">
        <v>703</v>
      </c>
      <c r="I128" s="173" t="s">
        <v>804</v>
      </c>
      <c r="J128" s="173" t="s">
        <v>805</v>
      </c>
      <c r="K128" s="30" t="s">
        <v>806</v>
      </c>
      <c r="L128" s="38" t="s">
        <v>807</v>
      </c>
      <c r="M128" s="173" t="s">
        <v>808</v>
      </c>
      <c r="O128" s="113"/>
      <c r="P128" s="118" t="str">
        <f t="shared" si="6"/>
        <v/>
      </c>
      <c r="Q128" s="119" t="str">
        <f t="shared" si="7"/>
        <v/>
      </c>
      <c r="R128" s="108">
        <f t="shared" si="8"/>
        <v>1</v>
      </c>
      <c r="S128" s="109" t="str">
        <f t="shared" si="9"/>
        <v/>
      </c>
      <c r="T128" s="118" t="str">
        <f t="shared" si="10"/>
        <v/>
      </c>
      <c r="U128" s="119" t="str">
        <f t="shared" si="11"/>
        <v/>
      </c>
      <c r="V128" s="98"/>
    </row>
    <row r="129" spans="1:22" ht="12.75" customHeight="1" x14ac:dyDescent="0.3">
      <c r="A129" s="176"/>
      <c r="B129" s="173">
        <v>5070433</v>
      </c>
      <c r="C129" s="173" t="s">
        <v>11</v>
      </c>
      <c r="D129" s="153" t="s">
        <v>82</v>
      </c>
      <c r="E129" s="153" t="s">
        <v>942</v>
      </c>
      <c r="F129" s="6"/>
      <c r="G129" s="145" t="s">
        <v>588</v>
      </c>
      <c r="H129" s="173" t="s">
        <v>703</v>
      </c>
      <c r="I129" s="173"/>
      <c r="J129" s="173"/>
      <c r="K129" s="30" t="s">
        <v>943</v>
      </c>
      <c r="L129" s="152" t="s">
        <v>940</v>
      </c>
      <c r="M129" s="145" t="s">
        <v>941</v>
      </c>
      <c r="O129" s="113"/>
      <c r="P129" s="118"/>
      <c r="Q129" s="119"/>
      <c r="R129" s="108"/>
      <c r="S129" s="109"/>
      <c r="T129" s="118"/>
      <c r="U129" s="119"/>
      <c r="V129" s="98"/>
    </row>
    <row r="130" spans="1:22" ht="12.75" customHeight="1" x14ac:dyDescent="0.3">
      <c r="A130" s="144"/>
      <c r="B130" s="173">
        <v>4448747</v>
      </c>
      <c r="C130" s="173" t="s">
        <v>126</v>
      </c>
      <c r="D130" s="6" t="s">
        <v>456</v>
      </c>
      <c r="E130" s="153" t="s">
        <v>1182</v>
      </c>
      <c r="F130" s="6" t="s">
        <v>457</v>
      </c>
      <c r="G130" s="173" t="s">
        <v>588</v>
      </c>
      <c r="H130" s="173" t="s">
        <v>701</v>
      </c>
      <c r="I130" s="173" t="s">
        <v>584</v>
      </c>
      <c r="J130" s="173"/>
      <c r="K130" s="30" t="s">
        <v>458</v>
      </c>
      <c r="L130" s="193" t="s">
        <v>1183</v>
      </c>
      <c r="M130" s="185" t="s">
        <v>1184</v>
      </c>
      <c r="N130" s="219" t="s">
        <v>1171</v>
      </c>
      <c r="O130" s="113"/>
      <c r="P130" s="118" t="str">
        <f t="shared" si="6"/>
        <v/>
      </c>
      <c r="Q130" s="119">
        <f t="shared" si="7"/>
        <v>1</v>
      </c>
      <c r="R130" s="108" t="str">
        <f t="shared" si="8"/>
        <v/>
      </c>
      <c r="S130" s="109" t="str">
        <f t="shared" si="9"/>
        <v/>
      </c>
      <c r="T130" s="118" t="str">
        <f t="shared" si="10"/>
        <v/>
      </c>
      <c r="U130" s="119" t="str">
        <f t="shared" si="11"/>
        <v/>
      </c>
      <c r="V130" s="98"/>
    </row>
    <row r="131" spans="1:22" ht="12.75" customHeight="1" x14ac:dyDescent="0.3">
      <c r="A131" s="144"/>
      <c r="B131" s="173">
        <v>4284101</v>
      </c>
      <c r="C131" s="173" t="s">
        <v>126</v>
      </c>
      <c r="D131" s="6" t="s">
        <v>340</v>
      </c>
      <c r="E131" s="6" t="s">
        <v>341</v>
      </c>
      <c r="F131" s="6" t="s">
        <v>352</v>
      </c>
      <c r="G131" s="173" t="s">
        <v>588</v>
      </c>
      <c r="H131" s="173" t="s">
        <v>703</v>
      </c>
      <c r="I131" s="173" t="s">
        <v>342</v>
      </c>
      <c r="J131" s="173"/>
      <c r="K131" s="30" t="s">
        <v>353</v>
      </c>
      <c r="L131" s="252" t="s">
        <v>1185</v>
      </c>
      <c r="M131" s="185" t="s">
        <v>1186</v>
      </c>
      <c r="N131" s="219" t="s">
        <v>1171</v>
      </c>
      <c r="O131" s="113"/>
      <c r="P131" s="118">
        <f t="shared" si="6"/>
        <v>1</v>
      </c>
      <c r="Q131" s="119" t="str">
        <f t="shared" si="7"/>
        <v/>
      </c>
      <c r="R131" s="108" t="str">
        <f t="shared" si="8"/>
        <v/>
      </c>
      <c r="S131" s="109" t="str">
        <f t="shared" si="9"/>
        <v/>
      </c>
      <c r="T131" s="118" t="str">
        <f t="shared" si="10"/>
        <v/>
      </c>
      <c r="U131" s="119" t="str">
        <f t="shared" si="11"/>
        <v/>
      </c>
      <c r="V131" s="98"/>
    </row>
    <row r="132" spans="1:22" ht="12.75" customHeight="1" x14ac:dyDescent="0.3">
      <c r="A132" s="177"/>
      <c r="B132" s="145">
        <v>4936902</v>
      </c>
      <c r="C132" s="145" t="s">
        <v>126</v>
      </c>
      <c r="D132" s="153" t="s">
        <v>902</v>
      </c>
      <c r="E132" s="153" t="s">
        <v>147</v>
      </c>
      <c r="F132" s="153" t="s">
        <v>903</v>
      </c>
      <c r="G132" s="145" t="s">
        <v>588</v>
      </c>
      <c r="H132" s="145" t="s">
        <v>703</v>
      </c>
      <c r="I132" s="145" t="s">
        <v>904</v>
      </c>
      <c r="J132" s="145" t="s">
        <v>905</v>
      </c>
      <c r="K132" s="30" t="s">
        <v>906</v>
      </c>
      <c r="L132" s="170" t="s">
        <v>907</v>
      </c>
      <c r="M132" s="145" t="s">
        <v>908</v>
      </c>
      <c r="O132" s="113"/>
      <c r="P132" s="118">
        <f t="shared" si="6"/>
        <v>1</v>
      </c>
      <c r="Q132" s="119" t="str">
        <f t="shared" si="7"/>
        <v/>
      </c>
      <c r="R132" s="108" t="str">
        <f t="shared" si="8"/>
        <v/>
      </c>
      <c r="S132" s="109" t="str">
        <f t="shared" si="9"/>
        <v/>
      </c>
      <c r="T132" s="118" t="str">
        <f t="shared" si="10"/>
        <v/>
      </c>
      <c r="U132" s="119" t="str">
        <f t="shared" si="11"/>
        <v/>
      </c>
      <c r="V132" s="98"/>
    </row>
    <row r="133" spans="1:22" ht="12.75" customHeight="1" x14ac:dyDescent="0.3">
      <c r="A133" s="144"/>
      <c r="B133" s="173">
        <v>2463141</v>
      </c>
      <c r="C133" s="173" t="s">
        <v>11</v>
      </c>
      <c r="D133" s="6" t="s">
        <v>59</v>
      </c>
      <c r="E133" s="6" t="s">
        <v>60</v>
      </c>
      <c r="F133" s="153" t="s">
        <v>463</v>
      </c>
      <c r="G133" s="67" t="s">
        <v>588</v>
      </c>
      <c r="H133" s="67" t="s">
        <v>703</v>
      </c>
      <c r="I133" s="173" t="s">
        <v>61</v>
      </c>
      <c r="J133" s="173"/>
      <c r="K133" s="202" t="s">
        <v>974</v>
      </c>
      <c r="L133" s="38" t="s">
        <v>62</v>
      </c>
      <c r="M133" s="173" t="s">
        <v>63</v>
      </c>
      <c r="O133" s="113"/>
      <c r="P133" s="118">
        <f t="shared" si="6"/>
        <v>1</v>
      </c>
      <c r="Q133" s="119" t="str">
        <f t="shared" si="7"/>
        <v/>
      </c>
      <c r="R133" s="108" t="str">
        <f t="shared" si="8"/>
        <v/>
      </c>
      <c r="S133" s="109" t="str">
        <f t="shared" si="9"/>
        <v/>
      </c>
      <c r="T133" s="118" t="str">
        <f t="shared" si="10"/>
        <v/>
      </c>
      <c r="U133" s="119" t="str">
        <f t="shared" si="11"/>
        <v/>
      </c>
      <c r="V133" s="98"/>
    </row>
    <row r="134" spans="1:22" ht="12.75" customHeight="1" x14ac:dyDescent="0.3">
      <c r="A134" s="144"/>
      <c r="B134" s="24">
        <v>4010189</v>
      </c>
      <c r="C134" s="173" t="s">
        <v>11</v>
      </c>
      <c r="D134" s="6" t="s">
        <v>166</v>
      </c>
      <c r="E134" s="6" t="s">
        <v>167</v>
      </c>
      <c r="F134" s="6" t="s">
        <v>242</v>
      </c>
      <c r="G134" s="173" t="s">
        <v>588</v>
      </c>
      <c r="H134" s="145" t="s">
        <v>703</v>
      </c>
      <c r="I134" s="173" t="s">
        <v>168</v>
      </c>
      <c r="J134" s="173"/>
      <c r="K134" s="30" t="s">
        <v>592</v>
      </c>
      <c r="L134" s="38" t="s">
        <v>218</v>
      </c>
      <c r="M134" s="173" t="s">
        <v>169</v>
      </c>
      <c r="O134" s="113"/>
      <c r="P134" s="118">
        <f t="shared" si="6"/>
        <v>1</v>
      </c>
      <c r="Q134" s="119" t="str">
        <f t="shared" si="7"/>
        <v/>
      </c>
      <c r="R134" s="108" t="str">
        <f t="shared" si="8"/>
        <v/>
      </c>
      <c r="S134" s="109" t="str">
        <f t="shared" si="9"/>
        <v/>
      </c>
      <c r="T134" s="118" t="str">
        <f t="shared" si="10"/>
        <v/>
      </c>
      <c r="U134" s="119" t="str">
        <f t="shared" si="11"/>
        <v/>
      </c>
      <c r="V134" s="98"/>
    </row>
    <row r="135" spans="1:22" ht="12.75" customHeight="1" x14ac:dyDescent="0.3">
      <c r="A135" s="144"/>
      <c r="B135" s="24">
        <v>4284104</v>
      </c>
      <c r="C135" s="173" t="s">
        <v>11</v>
      </c>
      <c r="D135" s="6" t="s">
        <v>344</v>
      </c>
      <c r="E135" s="6" t="s">
        <v>345</v>
      </c>
      <c r="F135" s="6" t="s">
        <v>354</v>
      </c>
      <c r="G135" s="173" t="s">
        <v>588</v>
      </c>
      <c r="H135" s="173" t="s">
        <v>701</v>
      </c>
      <c r="I135" s="173" t="s">
        <v>346</v>
      </c>
      <c r="J135" s="173"/>
      <c r="K135" s="186" t="s">
        <v>355</v>
      </c>
      <c r="L135" s="38" t="s">
        <v>347</v>
      </c>
      <c r="M135" s="173" t="s">
        <v>179</v>
      </c>
      <c r="N135" s="219" t="s">
        <v>1120</v>
      </c>
      <c r="O135" s="113"/>
      <c r="P135" s="118" t="str">
        <f t="shared" si="6"/>
        <v/>
      </c>
      <c r="Q135" s="119">
        <f t="shared" si="7"/>
        <v>1</v>
      </c>
      <c r="R135" s="108" t="str">
        <f t="shared" si="8"/>
        <v/>
      </c>
      <c r="S135" s="109" t="str">
        <f t="shared" si="9"/>
        <v/>
      </c>
      <c r="T135" s="118" t="str">
        <f t="shared" si="10"/>
        <v/>
      </c>
      <c r="U135" s="119" t="str">
        <f t="shared" si="11"/>
        <v/>
      </c>
      <c r="V135" s="98"/>
    </row>
    <row r="136" spans="1:22" ht="12.75" customHeight="1" x14ac:dyDescent="0.3">
      <c r="A136" s="182"/>
      <c r="B136" s="212"/>
      <c r="C136" s="183"/>
      <c r="D136" s="187" t="s">
        <v>858</v>
      </c>
      <c r="E136" s="187" t="s">
        <v>1068</v>
      </c>
      <c r="F136" s="184"/>
      <c r="G136" s="183"/>
      <c r="H136" s="185" t="s">
        <v>703</v>
      </c>
      <c r="I136" s="183"/>
      <c r="J136" s="185" t="s">
        <v>1069</v>
      </c>
      <c r="K136" s="186"/>
      <c r="L136" s="211"/>
      <c r="M136" s="183"/>
      <c r="N136" s="219" t="s">
        <v>1065</v>
      </c>
      <c r="O136" s="113"/>
      <c r="P136" s="118"/>
      <c r="Q136" s="119"/>
      <c r="R136" s="108"/>
      <c r="S136" s="109"/>
      <c r="T136" s="118"/>
      <c r="U136" s="119"/>
      <c r="V136" s="98"/>
    </row>
    <row r="137" spans="1:22" ht="12.75" customHeight="1" x14ac:dyDescent="0.3">
      <c r="A137" s="144"/>
      <c r="B137" s="157">
        <v>4856052</v>
      </c>
      <c r="C137" s="145" t="s">
        <v>113</v>
      </c>
      <c r="D137" s="153" t="s">
        <v>858</v>
      </c>
      <c r="E137" s="153" t="s">
        <v>1187</v>
      </c>
      <c r="F137" s="153" t="s">
        <v>859</v>
      </c>
      <c r="G137" s="145" t="s">
        <v>588</v>
      </c>
      <c r="H137" s="145" t="s">
        <v>703</v>
      </c>
      <c r="I137" s="145" t="s">
        <v>860</v>
      </c>
      <c r="J137" s="145" t="s">
        <v>861</v>
      </c>
      <c r="K137" s="30" t="s">
        <v>864</v>
      </c>
      <c r="L137" s="152" t="s">
        <v>862</v>
      </c>
      <c r="M137" s="145" t="s">
        <v>863</v>
      </c>
      <c r="O137" s="113"/>
      <c r="P137" s="118">
        <f t="shared" si="6"/>
        <v>1</v>
      </c>
      <c r="Q137" s="119" t="str">
        <f t="shared" si="7"/>
        <v/>
      </c>
      <c r="R137" s="108" t="str">
        <f t="shared" si="8"/>
        <v/>
      </c>
      <c r="S137" s="109" t="str">
        <f t="shared" si="9"/>
        <v/>
      </c>
      <c r="T137" s="118" t="str">
        <f t="shared" si="10"/>
        <v/>
      </c>
      <c r="U137" s="119" t="str">
        <f t="shared" si="11"/>
        <v/>
      </c>
      <c r="V137" s="98"/>
    </row>
    <row r="138" spans="1:22" ht="12.75" customHeight="1" x14ac:dyDescent="0.3">
      <c r="A138" s="176" t="s">
        <v>136</v>
      </c>
      <c r="B138" s="173">
        <v>3881988</v>
      </c>
      <c r="C138" s="173" t="s">
        <v>11</v>
      </c>
      <c r="D138" s="6" t="s">
        <v>46</v>
      </c>
      <c r="E138" s="6" t="s">
        <v>47</v>
      </c>
      <c r="F138" s="6" t="s">
        <v>48</v>
      </c>
      <c r="G138" s="173" t="s">
        <v>589</v>
      </c>
      <c r="H138" s="173" t="s">
        <v>703</v>
      </c>
      <c r="I138" s="173" t="s">
        <v>49</v>
      </c>
      <c r="J138" s="173"/>
      <c r="K138" s="17" t="s">
        <v>50</v>
      </c>
      <c r="L138" s="38" t="s">
        <v>51</v>
      </c>
      <c r="M138" s="173" t="s">
        <v>52</v>
      </c>
      <c r="O138" s="113"/>
      <c r="P138" s="118" t="str">
        <f t="shared" si="6"/>
        <v/>
      </c>
      <c r="Q138" s="119" t="str">
        <f t="shared" si="7"/>
        <v/>
      </c>
      <c r="R138" s="108">
        <f t="shared" si="8"/>
        <v>1</v>
      </c>
      <c r="S138" s="109" t="str">
        <f t="shared" si="9"/>
        <v/>
      </c>
      <c r="T138" s="118" t="str">
        <f t="shared" si="10"/>
        <v/>
      </c>
      <c r="U138" s="119" t="str">
        <f t="shared" si="11"/>
        <v/>
      </c>
      <c r="V138" s="98"/>
    </row>
    <row r="139" spans="1:22" ht="12.75" customHeight="1" x14ac:dyDescent="0.3">
      <c r="A139" s="220"/>
      <c r="B139" s="221">
        <v>4367243</v>
      </c>
      <c r="C139" s="221" t="s">
        <v>126</v>
      </c>
      <c r="D139" s="222" t="s">
        <v>656</v>
      </c>
      <c r="E139" s="222" t="s">
        <v>143</v>
      </c>
      <c r="F139" s="222" t="s">
        <v>657</v>
      </c>
      <c r="G139" s="225" t="s">
        <v>589</v>
      </c>
      <c r="H139" s="231" t="s">
        <v>1095</v>
      </c>
      <c r="I139" s="221" t="s">
        <v>658</v>
      </c>
      <c r="J139" s="221"/>
      <c r="K139" s="223" t="s">
        <v>1027</v>
      </c>
      <c r="L139" s="224" t="s">
        <v>659</v>
      </c>
      <c r="M139" s="221" t="s">
        <v>660</v>
      </c>
      <c r="N139" s="241" t="s">
        <v>1105</v>
      </c>
      <c r="O139" s="113"/>
      <c r="P139" s="118" t="str">
        <f t="shared" si="6"/>
        <v/>
      </c>
      <c r="Q139" s="119" t="str">
        <f t="shared" si="7"/>
        <v/>
      </c>
      <c r="R139" s="108" t="str">
        <f t="shared" si="8"/>
        <v/>
      </c>
      <c r="S139" s="109" t="str">
        <f t="shared" si="9"/>
        <v/>
      </c>
      <c r="T139" s="118" t="str">
        <f t="shared" si="10"/>
        <v/>
      </c>
      <c r="U139" s="119" t="str">
        <f t="shared" si="11"/>
        <v/>
      </c>
      <c r="V139" s="98"/>
    </row>
    <row r="140" spans="1:22" ht="12.75" customHeight="1" x14ac:dyDescent="0.3">
      <c r="A140" s="182"/>
      <c r="B140" s="183"/>
      <c r="C140" s="183"/>
      <c r="D140" s="187" t="s">
        <v>1066</v>
      </c>
      <c r="E140" s="187" t="s">
        <v>1067</v>
      </c>
      <c r="F140" s="184"/>
      <c r="G140" s="183"/>
      <c r="H140" s="185" t="s">
        <v>703</v>
      </c>
      <c r="I140" s="183"/>
      <c r="J140" s="183"/>
      <c r="K140" s="186" t="s">
        <v>1080</v>
      </c>
      <c r="L140" s="211"/>
      <c r="M140" s="183"/>
      <c r="N140" s="219" t="s">
        <v>1082</v>
      </c>
      <c r="O140" s="113"/>
      <c r="P140" s="118"/>
      <c r="Q140" s="119"/>
      <c r="R140" s="108"/>
      <c r="S140" s="109"/>
      <c r="T140" s="118"/>
      <c r="U140" s="119"/>
      <c r="V140" s="98"/>
    </row>
    <row r="141" spans="1:22" s="9" customFormat="1" ht="12.75" customHeight="1" x14ac:dyDescent="0.3">
      <c r="A141" s="176" t="s">
        <v>136</v>
      </c>
      <c r="B141" s="173">
        <v>2666847</v>
      </c>
      <c r="C141" s="173" t="s">
        <v>11</v>
      </c>
      <c r="D141" s="6" t="s">
        <v>251</v>
      </c>
      <c r="E141" s="6" t="s">
        <v>117</v>
      </c>
      <c r="F141" s="6" t="s">
        <v>252</v>
      </c>
      <c r="G141" s="173" t="s">
        <v>588</v>
      </c>
      <c r="H141" s="173" t="s">
        <v>701</v>
      </c>
      <c r="I141" s="158" t="s">
        <v>899</v>
      </c>
      <c r="J141" s="173" t="s">
        <v>610</v>
      </c>
      <c r="K141" s="17"/>
      <c r="L141" s="38" t="s">
        <v>253</v>
      </c>
      <c r="M141" s="173" t="s">
        <v>254</v>
      </c>
      <c r="N141" s="189"/>
      <c r="O141" s="113"/>
      <c r="P141" s="118" t="str">
        <f t="shared" si="6"/>
        <v/>
      </c>
      <c r="Q141" s="119">
        <f t="shared" si="7"/>
        <v>1</v>
      </c>
      <c r="R141" s="108" t="str">
        <f t="shared" si="8"/>
        <v/>
      </c>
      <c r="S141" s="109" t="str">
        <f t="shared" si="9"/>
        <v/>
      </c>
      <c r="T141" s="118" t="str">
        <f t="shared" si="10"/>
        <v/>
      </c>
      <c r="U141" s="119" t="str">
        <f t="shared" si="11"/>
        <v/>
      </c>
      <c r="V141" s="114"/>
    </row>
    <row r="142" spans="1:22" s="9" customFormat="1" ht="12.75" customHeight="1" x14ac:dyDescent="0.3">
      <c r="A142" s="144"/>
      <c r="B142" s="173">
        <v>3989181</v>
      </c>
      <c r="C142" s="173" t="s">
        <v>11</v>
      </c>
      <c r="D142" s="6" t="s">
        <v>170</v>
      </c>
      <c r="E142" s="6" t="s">
        <v>171</v>
      </c>
      <c r="F142" s="6" t="s">
        <v>31</v>
      </c>
      <c r="G142" s="173" t="s">
        <v>588</v>
      </c>
      <c r="H142" s="173" t="s">
        <v>703</v>
      </c>
      <c r="I142" s="173" t="s">
        <v>172</v>
      </c>
      <c r="J142" s="173"/>
      <c r="K142" s="19"/>
      <c r="L142" s="38" t="s">
        <v>173</v>
      </c>
      <c r="M142" s="173" t="s">
        <v>174</v>
      </c>
      <c r="N142" s="189"/>
      <c r="O142" s="113"/>
      <c r="P142" s="118">
        <f t="shared" si="6"/>
        <v>1</v>
      </c>
      <c r="Q142" s="119" t="str">
        <f t="shared" si="7"/>
        <v/>
      </c>
      <c r="R142" s="108" t="str">
        <f t="shared" si="8"/>
        <v/>
      </c>
      <c r="S142" s="109" t="str">
        <f t="shared" si="9"/>
        <v/>
      </c>
      <c r="T142" s="118" t="str">
        <f t="shared" si="10"/>
        <v/>
      </c>
      <c r="U142" s="119" t="str">
        <f t="shared" si="11"/>
        <v/>
      </c>
      <c r="V142" s="114"/>
    </row>
    <row r="143" spans="1:22" s="9" customFormat="1" ht="12.75" customHeight="1" x14ac:dyDescent="0.3">
      <c r="A143" s="144"/>
      <c r="B143" s="173">
        <v>4592787</v>
      </c>
      <c r="C143" s="173" t="s">
        <v>126</v>
      </c>
      <c r="D143" s="6" t="s">
        <v>593</v>
      </c>
      <c r="E143" s="153" t="s">
        <v>882</v>
      </c>
      <c r="F143" s="6"/>
      <c r="G143" s="173" t="s">
        <v>589</v>
      </c>
      <c r="H143" s="145" t="s">
        <v>701</v>
      </c>
      <c r="I143" s="173" t="s">
        <v>594</v>
      </c>
      <c r="J143" s="185" t="s">
        <v>1188</v>
      </c>
      <c r="K143" s="30" t="s">
        <v>596</v>
      </c>
      <c r="L143" s="38" t="s">
        <v>595</v>
      </c>
      <c r="M143" s="173" t="s">
        <v>58</v>
      </c>
      <c r="N143" s="219" t="s">
        <v>1189</v>
      </c>
      <c r="O143" s="113"/>
      <c r="P143" s="118" t="str">
        <f t="shared" si="6"/>
        <v/>
      </c>
      <c r="Q143" s="119" t="str">
        <f t="shared" si="7"/>
        <v/>
      </c>
      <c r="R143" s="108" t="str">
        <f t="shared" si="8"/>
        <v/>
      </c>
      <c r="S143" s="109">
        <f t="shared" si="9"/>
        <v>1</v>
      </c>
      <c r="T143" s="118" t="str">
        <f t="shared" si="10"/>
        <v/>
      </c>
      <c r="U143" s="119" t="str">
        <f t="shared" si="11"/>
        <v/>
      </c>
      <c r="V143" s="114"/>
    </row>
    <row r="144" spans="1:22" s="9" customFormat="1" ht="12.75" customHeight="1" x14ac:dyDescent="0.3">
      <c r="A144" s="144"/>
      <c r="B144" s="173">
        <v>4518862</v>
      </c>
      <c r="C144" s="173" t="s">
        <v>11</v>
      </c>
      <c r="D144" s="6" t="s">
        <v>486</v>
      </c>
      <c r="E144" s="6" t="s">
        <v>487</v>
      </c>
      <c r="F144" s="6" t="s">
        <v>281</v>
      </c>
      <c r="G144" s="173" t="s">
        <v>588</v>
      </c>
      <c r="H144" s="173" t="s">
        <v>703</v>
      </c>
      <c r="I144" s="173" t="s">
        <v>488</v>
      </c>
      <c r="J144" s="173"/>
      <c r="K144" s="30" t="s">
        <v>624</v>
      </c>
      <c r="L144" s="38" t="s">
        <v>489</v>
      </c>
      <c r="M144" s="173" t="s">
        <v>490</v>
      </c>
      <c r="N144" s="189"/>
      <c r="O144" s="113"/>
      <c r="P144" s="118">
        <f t="shared" si="6"/>
        <v>1</v>
      </c>
      <c r="Q144" s="119" t="str">
        <f t="shared" si="7"/>
        <v/>
      </c>
      <c r="R144" s="108" t="str">
        <f t="shared" si="8"/>
        <v/>
      </c>
      <c r="S144" s="109" t="str">
        <f t="shared" si="9"/>
        <v/>
      </c>
      <c r="T144" s="118" t="str">
        <f t="shared" si="10"/>
        <v/>
      </c>
      <c r="U144" s="119" t="str">
        <f t="shared" si="11"/>
        <v/>
      </c>
      <c r="V144" s="114"/>
    </row>
    <row r="145" spans="1:22" s="9" customFormat="1" ht="12.75" customHeight="1" x14ac:dyDescent="0.3">
      <c r="A145" s="176" t="s">
        <v>506</v>
      </c>
      <c r="B145" s="173">
        <v>4518890</v>
      </c>
      <c r="C145" s="173" t="s">
        <v>126</v>
      </c>
      <c r="D145" s="6" t="s">
        <v>505</v>
      </c>
      <c r="E145" s="153" t="s">
        <v>1190</v>
      </c>
      <c r="F145" s="6" t="s">
        <v>507</v>
      </c>
      <c r="G145" s="173" t="s">
        <v>588</v>
      </c>
      <c r="H145" s="145" t="s">
        <v>701</v>
      </c>
      <c r="I145" s="173" t="s">
        <v>508</v>
      </c>
      <c r="J145" s="173"/>
      <c r="K145" s="30" t="s">
        <v>788</v>
      </c>
      <c r="L145" s="78" t="s">
        <v>509</v>
      </c>
      <c r="M145" s="173" t="s">
        <v>510</v>
      </c>
      <c r="N145" s="189"/>
      <c r="O145" s="113"/>
      <c r="P145" s="118" t="str">
        <f t="shared" si="6"/>
        <v/>
      </c>
      <c r="Q145" s="119">
        <f t="shared" si="7"/>
        <v>1</v>
      </c>
      <c r="R145" s="108" t="str">
        <f t="shared" si="8"/>
        <v/>
      </c>
      <c r="S145" s="109" t="str">
        <f t="shared" si="9"/>
        <v/>
      </c>
      <c r="T145" s="118" t="str">
        <f t="shared" si="10"/>
        <v/>
      </c>
      <c r="U145" s="119" t="str">
        <f t="shared" si="11"/>
        <v/>
      </c>
      <c r="V145" s="114"/>
    </row>
    <row r="146" spans="1:22" s="9" customFormat="1" ht="12.75" customHeight="1" x14ac:dyDescent="0.3">
      <c r="A146" s="144"/>
      <c r="B146" s="173">
        <v>4367252</v>
      </c>
      <c r="C146" s="173" t="s">
        <v>113</v>
      </c>
      <c r="D146" s="6" t="s">
        <v>427</v>
      </c>
      <c r="E146" s="6" t="s">
        <v>275</v>
      </c>
      <c r="F146" s="6" t="s">
        <v>428</v>
      </c>
      <c r="G146" s="173" t="s">
        <v>589</v>
      </c>
      <c r="H146" s="173" t="s">
        <v>701</v>
      </c>
      <c r="I146" s="185" t="s">
        <v>1191</v>
      </c>
      <c r="J146" s="173"/>
      <c r="K146" s="30" t="s">
        <v>429</v>
      </c>
      <c r="L146" s="78" t="s">
        <v>430</v>
      </c>
      <c r="M146" s="173" t="s">
        <v>431</v>
      </c>
      <c r="N146" s="219" t="s">
        <v>1192</v>
      </c>
      <c r="O146" s="113"/>
      <c r="P146" s="118" t="str">
        <f t="shared" si="6"/>
        <v/>
      </c>
      <c r="Q146" s="119" t="str">
        <f t="shared" si="7"/>
        <v/>
      </c>
      <c r="R146" s="108" t="str">
        <f t="shared" si="8"/>
        <v/>
      </c>
      <c r="S146" s="109">
        <f t="shared" si="9"/>
        <v>1</v>
      </c>
      <c r="T146" s="118" t="str">
        <f t="shared" si="10"/>
        <v/>
      </c>
      <c r="U146" s="119" t="str">
        <f t="shared" si="11"/>
        <v/>
      </c>
      <c r="V146" s="114"/>
    </row>
    <row r="147" spans="1:22" s="9" customFormat="1" ht="12.75" customHeight="1" x14ac:dyDescent="0.3">
      <c r="A147" s="144"/>
      <c r="B147" s="24">
        <v>4518877</v>
      </c>
      <c r="C147" s="173" t="s">
        <v>113</v>
      </c>
      <c r="D147" s="6" t="s">
        <v>175</v>
      </c>
      <c r="E147" s="153" t="s">
        <v>1193</v>
      </c>
      <c r="F147" s="6" t="s">
        <v>583</v>
      </c>
      <c r="G147" s="173" t="s">
        <v>588</v>
      </c>
      <c r="H147" s="173" t="s">
        <v>703</v>
      </c>
      <c r="I147" s="185" t="s">
        <v>1194</v>
      </c>
      <c r="J147" s="185" t="s">
        <v>1195</v>
      </c>
      <c r="K147" s="30" t="s">
        <v>476</v>
      </c>
      <c r="L147" s="78" t="s">
        <v>474</v>
      </c>
      <c r="M147" s="173" t="s">
        <v>475</v>
      </c>
      <c r="N147" s="189" t="s">
        <v>1196</v>
      </c>
      <c r="O147" s="113"/>
      <c r="P147" s="118">
        <f t="shared" si="6"/>
        <v>1</v>
      </c>
      <c r="Q147" s="119" t="str">
        <f t="shared" si="7"/>
        <v/>
      </c>
      <c r="R147" s="108" t="str">
        <f t="shared" si="8"/>
        <v/>
      </c>
      <c r="S147" s="109" t="str">
        <f t="shared" si="9"/>
        <v/>
      </c>
      <c r="T147" s="118" t="str">
        <f t="shared" si="10"/>
        <v/>
      </c>
      <c r="U147" s="119" t="str">
        <f t="shared" si="11"/>
        <v/>
      </c>
      <c r="V147" s="114"/>
    </row>
    <row r="148" spans="1:22" ht="12.75" customHeight="1" x14ac:dyDescent="0.3">
      <c r="A148" s="144"/>
      <c r="B148" s="173">
        <v>3684427</v>
      </c>
      <c r="C148" s="173" t="s">
        <v>11</v>
      </c>
      <c r="D148" s="6" t="s">
        <v>175</v>
      </c>
      <c r="E148" s="6" t="s">
        <v>176</v>
      </c>
      <c r="F148" s="6" t="s">
        <v>177</v>
      </c>
      <c r="G148" s="173" t="s">
        <v>588</v>
      </c>
      <c r="H148" s="173" t="s">
        <v>703</v>
      </c>
      <c r="I148" s="173" t="s">
        <v>178</v>
      </c>
      <c r="J148" s="173"/>
      <c r="K148" s="186" t="s">
        <v>1058</v>
      </c>
      <c r="L148" s="38" t="s">
        <v>250</v>
      </c>
      <c r="M148" s="173" t="s">
        <v>179</v>
      </c>
      <c r="N148" s="219" t="s">
        <v>1120</v>
      </c>
      <c r="O148" s="113"/>
      <c r="P148" s="118">
        <f t="shared" si="6"/>
        <v>1</v>
      </c>
      <c r="Q148" s="119" t="str">
        <f t="shared" si="7"/>
        <v/>
      </c>
      <c r="R148" s="108" t="str">
        <f t="shared" si="8"/>
        <v/>
      </c>
      <c r="S148" s="109" t="str">
        <f t="shared" si="9"/>
        <v/>
      </c>
      <c r="T148" s="118" t="str">
        <f t="shared" si="10"/>
        <v/>
      </c>
      <c r="U148" s="119" t="str">
        <f t="shared" si="11"/>
        <v/>
      </c>
      <c r="V148" s="98"/>
    </row>
    <row r="149" spans="1:22" ht="12.75" customHeight="1" x14ac:dyDescent="0.3">
      <c r="A149" s="144"/>
      <c r="B149" s="173">
        <v>4240386</v>
      </c>
      <c r="C149" s="173" t="s">
        <v>11</v>
      </c>
      <c r="D149" s="6" t="s">
        <v>285</v>
      </c>
      <c r="E149" s="153" t="s">
        <v>1197</v>
      </c>
      <c r="F149" s="6" t="s">
        <v>69</v>
      </c>
      <c r="G149" s="173" t="s">
        <v>588</v>
      </c>
      <c r="H149" s="173" t="s">
        <v>701</v>
      </c>
      <c r="I149" s="173" t="s">
        <v>269</v>
      </c>
      <c r="J149" s="173"/>
      <c r="K149" s="30" t="s">
        <v>286</v>
      </c>
      <c r="L149" s="38" t="s">
        <v>270</v>
      </c>
      <c r="M149" s="173" t="s">
        <v>271</v>
      </c>
      <c r="O149" s="113"/>
      <c r="P149" s="118" t="str">
        <f t="shared" si="6"/>
        <v/>
      </c>
      <c r="Q149" s="119">
        <f t="shared" si="7"/>
        <v>1</v>
      </c>
      <c r="R149" s="108" t="str">
        <f t="shared" si="8"/>
        <v/>
      </c>
      <c r="S149" s="109" t="str">
        <f t="shared" si="9"/>
        <v/>
      </c>
      <c r="T149" s="118" t="str">
        <f t="shared" si="10"/>
        <v/>
      </c>
      <c r="U149" s="119" t="str">
        <f t="shared" si="11"/>
        <v/>
      </c>
      <c r="V149" s="98"/>
    </row>
    <row r="150" spans="1:22" ht="12.75" customHeight="1" x14ac:dyDescent="0.3">
      <c r="A150" s="144"/>
      <c r="B150" s="145">
        <v>4856059</v>
      </c>
      <c r="C150" s="145" t="s">
        <v>11</v>
      </c>
      <c r="D150" s="153" t="s">
        <v>851</v>
      </c>
      <c r="E150" s="153" t="s">
        <v>55</v>
      </c>
      <c r="F150" s="152" t="s">
        <v>852</v>
      </c>
      <c r="G150" s="145" t="s">
        <v>589</v>
      </c>
      <c r="H150" s="145" t="s">
        <v>703</v>
      </c>
      <c r="I150" s="145" t="s">
        <v>853</v>
      </c>
      <c r="J150" s="145" t="s">
        <v>854</v>
      </c>
      <c r="K150" s="30" t="s">
        <v>855</v>
      </c>
      <c r="L150" s="152" t="s">
        <v>856</v>
      </c>
      <c r="M150" s="145" t="s">
        <v>857</v>
      </c>
      <c r="O150" s="113"/>
      <c r="P150" s="118" t="str">
        <f t="shared" si="6"/>
        <v/>
      </c>
      <c r="Q150" s="119" t="str">
        <f t="shared" si="7"/>
        <v/>
      </c>
      <c r="R150" s="108">
        <f t="shared" si="8"/>
        <v>1</v>
      </c>
      <c r="S150" s="109" t="str">
        <f t="shared" si="9"/>
        <v/>
      </c>
      <c r="T150" s="118" t="str">
        <f t="shared" si="10"/>
        <v/>
      </c>
      <c r="U150" s="119" t="str">
        <f t="shared" si="11"/>
        <v/>
      </c>
      <c r="V150" s="98"/>
    </row>
    <row r="151" spans="1:22" ht="12.75" customHeight="1" x14ac:dyDescent="0.3">
      <c r="A151" s="144"/>
      <c r="B151" s="173">
        <v>2458617</v>
      </c>
      <c r="C151" s="173" t="s">
        <v>11</v>
      </c>
      <c r="D151" s="6" t="s">
        <v>661</v>
      </c>
      <c r="E151" s="153" t="s">
        <v>1040</v>
      </c>
      <c r="F151" s="6"/>
      <c r="G151" s="173" t="s">
        <v>588</v>
      </c>
      <c r="H151" s="173" t="s">
        <v>701</v>
      </c>
      <c r="I151" s="145" t="s">
        <v>1041</v>
      </c>
      <c r="J151" s="145" t="s">
        <v>1042</v>
      </c>
      <c r="K151" s="30"/>
      <c r="L151" s="38" t="s">
        <v>662</v>
      </c>
      <c r="M151" s="173" t="s">
        <v>663</v>
      </c>
      <c r="O151" s="113"/>
      <c r="P151" s="118" t="str">
        <f t="shared" si="6"/>
        <v/>
      </c>
      <c r="Q151" s="119">
        <f t="shared" si="7"/>
        <v>1</v>
      </c>
      <c r="R151" s="108" t="str">
        <f t="shared" si="8"/>
        <v/>
      </c>
      <c r="S151" s="109" t="str">
        <f t="shared" si="9"/>
        <v/>
      </c>
      <c r="T151" s="118" t="str">
        <f t="shared" si="10"/>
        <v/>
      </c>
      <c r="U151" s="119" t="str">
        <f t="shared" si="11"/>
        <v/>
      </c>
      <c r="V151" s="98"/>
    </row>
    <row r="152" spans="1:22" ht="12.75" customHeight="1" x14ac:dyDescent="0.3">
      <c r="A152" s="144"/>
      <c r="B152" s="173">
        <v>4231384</v>
      </c>
      <c r="C152" s="173" t="s">
        <v>11</v>
      </c>
      <c r="D152" s="6" t="s">
        <v>272</v>
      </c>
      <c r="E152" s="6" t="s">
        <v>622</v>
      </c>
      <c r="F152" s="6" t="s">
        <v>273</v>
      </c>
      <c r="G152" s="173" t="s">
        <v>588</v>
      </c>
      <c r="H152" s="173" t="s">
        <v>703</v>
      </c>
      <c r="I152" s="145" t="s">
        <v>884</v>
      </c>
      <c r="J152" s="145" t="s">
        <v>885</v>
      </c>
      <c r="K152" s="30" t="s">
        <v>623</v>
      </c>
      <c r="L152" s="174" t="s">
        <v>887</v>
      </c>
      <c r="M152" s="145" t="s">
        <v>886</v>
      </c>
      <c r="O152" s="113"/>
      <c r="P152" s="118">
        <f t="shared" si="6"/>
        <v>1</v>
      </c>
      <c r="Q152" s="119" t="str">
        <f t="shared" si="7"/>
        <v/>
      </c>
      <c r="R152" s="108" t="str">
        <f t="shared" si="8"/>
        <v/>
      </c>
      <c r="S152" s="109" t="str">
        <f t="shared" si="9"/>
        <v/>
      </c>
      <c r="T152" s="118" t="str">
        <f t="shared" si="10"/>
        <v/>
      </c>
      <c r="U152" s="119" t="str">
        <f t="shared" si="11"/>
        <v/>
      </c>
      <c r="V152" s="98"/>
    </row>
    <row r="153" spans="1:22" ht="12.75" customHeight="1" x14ac:dyDescent="0.3">
      <c r="A153" s="144"/>
      <c r="B153" s="173">
        <v>4518884</v>
      </c>
      <c r="C153" s="173" t="s">
        <v>11</v>
      </c>
      <c r="D153" s="6" t="s">
        <v>498</v>
      </c>
      <c r="E153" s="6" t="s">
        <v>499</v>
      </c>
      <c r="F153" s="6" t="s">
        <v>500</v>
      </c>
      <c r="G153" s="173" t="s">
        <v>588</v>
      </c>
      <c r="H153" s="173" t="s">
        <v>703</v>
      </c>
      <c r="I153" s="173" t="s">
        <v>501</v>
      </c>
      <c r="J153" s="173"/>
      <c r="K153" s="30" t="s">
        <v>502</v>
      </c>
      <c r="L153" s="38" t="s">
        <v>503</v>
      </c>
      <c r="M153" s="173" t="s">
        <v>504</v>
      </c>
      <c r="O153" s="113"/>
      <c r="P153" s="118">
        <f t="shared" si="6"/>
        <v>1</v>
      </c>
      <c r="Q153" s="119" t="str">
        <f t="shared" si="7"/>
        <v/>
      </c>
      <c r="R153" s="108" t="str">
        <f t="shared" si="8"/>
        <v/>
      </c>
      <c r="S153" s="109" t="str">
        <f t="shared" si="9"/>
        <v/>
      </c>
      <c r="T153" s="118" t="str">
        <f t="shared" si="10"/>
        <v/>
      </c>
      <c r="U153" s="119" t="str">
        <f t="shared" si="11"/>
        <v/>
      </c>
      <c r="V153" s="98"/>
    </row>
    <row r="154" spans="1:22" ht="12.75" customHeight="1" x14ac:dyDescent="0.3">
      <c r="A154" s="144"/>
      <c r="B154" s="173">
        <v>2544694</v>
      </c>
      <c r="C154" s="173" t="s">
        <v>11</v>
      </c>
      <c r="D154" s="6" t="s">
        <v>180</v>
      </c>
      <c r="E154" s="6" t="s">
        <v>181</v>
      </c>
      <c r="F154" s="6"/>
      <c r="G154" s="173" t="s">
        <v>588</v>
      </c>
      <c r="H154" s="173" t="s">
        <v>703</v>
      </c>
      <c r="I154" s="173" t="s">
        <v>182</v>
      </c>
      <c r="J154" s="173"/>
      <c r="K154" s="17" t="s">
        <v>260</v>
      </c>
      <c r="L154" s="38" t="s">
        <v>183</v>
      </c>
      <c r="M154" s="173" t="s">
        <v>184</v>
      </c>
      <c r="O154" s="113"/>
      <c r="P154" s="118">
        <f t="shared" si="6"/>
        <v>1</v>
      </c>
      <c r="Q154" s="119" t="str">
        <f t="shared" si="7"/>
        <v/>
      </c>
      <c r="R154" s="108" t="str">
        <f t="shared" si="8"/>
        <v/>
      </c>
      <c r="S154" s="109" t="str">
        <f t="shared" si="9"/>
        <v/>
      </c>
      <c r="T154" s="118" t="str">
        <f t="shared" si="10"/>
        <v/>
      </c>
      <c r="U154" s="119" t="str">
        <f t="shared" si="11"/>
        <v/>
      </c>
      <c r="V154" s="98"/>
    </row>
    <row r="155" spans="1:22" ht="12.75" customHeight="1" x14ac:dyDescent="0.3">
      <c r="A155" s="144"/>
      <c r="B155" s="173">
        <v>3491587</v>
      </c>
      <c r="C155" s="173" t="s">
        <v>11</v>
      </c>
      <c r="D155" s="6" t="s">
        <v>185</v>
      </c>
      <c r="E155" s="6" t="s">
        <v>186</v>
      </c>
      <c r="F155" s="6" t="s">
        <v>200</v>
      </c>
      <c r="G155" s="173" t="s">
        <v>590</v>
      </c>
      <c r="H155" s="173" t="s">
        <v>701</v>
      </c>
      <c r="I155" s="173" t="s">
        <v>187</v>
      </c>
      <c r="J155" s="173"/>
      <c r="K155" s="17" t="s">
        <v>188</v>
      </c>
      <c r="L155" s="38" t="s">
        <v>394</v>
      </c>
      <c r="M155" s="173" t="s">
        <v>189</v>
      </c>
      <c r="O155" s="113"/>
      <c r="P155" s="118" t="str">
        <f t="shared" si="6"/>
        <v/>
      </c>
      <c r="Q155" s="119" t="str">
        <f t="shared" si="7"/>
        <v/>
      </c>
      <c r="R155" s="108" t="str">
        <f t="shared" si="8"/>
        <v/>
      </c>
      <c r="S155" s="109" t="str">
        <f t="shared" si="9"/>
        <v/>
      </c>
      <c r="T155" s="118" t="str">
        <f t="shared" si="10"/>
        <v/>
      </c>
      <c r="U155" s="119">
        <f t="shared" si="11"/>
        <v>1</v>
      </c>
      <c r="V155" s="98"/>
    </row>
    <row r="156" spans="1:22" ht="12.75" customHeight="1" x14ac:dyDescent="0.3">
      <c r="A156" s="144"/>
      <c r="B156" s="173">
        <v>4248097</v>
      </c>
      <c r="C156" s="173" t="s">
        <v>126</v>
      </c>
      <c r="D156" s="6" t="s">
        <v>297</v>
      </c>
      <c r="E156" s="6" t="s">
        <v>298</v>
      </c>
      <c r="F156" s="6" t="s">
        <v>299</v>
      </c>
      <c r="G156" s="173" t="s">
        <v>590</v>
      </c>
      <c r="H156" s="173" t="s">
        <v>701</v>
      </c>
      <c r="I156" s="185" t="s">
        <v>1198</v>
      </c>
      <c r="J156" s="173"/>
      <c r="K156" s="30" t="s">
        <v>351</v>
      </c>
      <c r="L156" s="38" t="s">
        <v>672</v>
      </c>
      <c r="M156" s="173" t="s">
        <v>671</v>
      </c>
      <c r="N156" s="219" t="s">
        <v>1199</v>
      </c>
      <c r="O156" s="113"/>
      <c r="P156" s="118" t="str">
        <f t="shared" si="6"/>
        <v/>
      </c>
      <c r="Q156" s="119" t="str">
        <f t="shared" si="7"/>
        <v/>
      </c>
      <c r="R156" s="108" t="str">
        <f t="shared" si="8"/>
        <v/>
      </c>
      <c r="S156" s="109" t="str">
        <f t="shared" si="9"/>
        <v/>
      </c>
      <c r="T156" s="118" t="str">
        <f t="shared" si="10"/>
        <v/>
      </c>
      <c r="U156" s="119">
        <f t="shared" si="11"/>
        <v>1</v>
      </c>
      <c r="V156" s="98"/>
    </row>
    <row r="157" spans="1:22" ht="12.75" customHeight="1" x14ac:dyDescent="0.3">
      <c r="A157" s="144"/>
      <c r="B157" s="145">
        <v>4348734</v>
      </c>
      <c r="C157" s="145" t="s">
        <v>126</v>
      </c>
      <c r="D157" s="153" t="s">
        <v>909</v>
      </c>
      <c r="E157" s="153" t="s">
        <v>401</v>
      </c>
      <c r="F157" s="153" t="s">
        <v>348</v>
      </c>
      <c r="G157" s="145" t="s">
        <v>589</v>
      </c>
      <c r="H157" s="145" t="s">
        <v>703</v>
      </c>
      <c r="I157" s="145" t="s">
        <v>910</v>
      </c>
      <c r="J157" s="145" t="s">
        <v>911</v>
      </c>
      <c r="K157" s="30" t="s">
        <v>912</v>
      </c>
      <c r="L157" s="174" t="s">
        <v>913</v>
      </c>
      <c r="M157" s="145" t="s">
        <v>914</v>
      </c>
      <c r="O157" s="113"/>
      <c r="P157" s="118"/>
      <c r="Q157" s="119"/>
      <c r="R157" s="108"/>
      <c r="S157" s="109"/>
      <c r="T157" s="118"/>
      <c r="U157" s="119"/>
      <c r="V157" s="98"/>
    </row>
    <row r="158" spans="1:22" ht="12.75" customHeight="1" x14ac:dyDescent="0.3">
      <c r="A158" s="144"/>
      <c r="B158" s="173">
        <v>4082273</v>
      </c>
      <c r="C158" s="173" t="s">
        <v>113</v>
      </c>
      <c r="D158" s="6" t="s">
        <v>207</v>
      </c>
      <c r="E158" s="153" t="s">
        <v>1200</v>
      </c>
      <c r="F158" s="6" t="s">
        <v>208</v>
      </c>
      <c r="G158" s="173" t="s">
        <v>588</v>
      </c>
      <c r="H158" s="173" t="s">
        <v>701</v>
      </c>
      <c r="I158" s="183"/>
      <c r="J158" s="173"/>
      <c r="K158" s="17"/>
      <c r="L158" s="193" t="s">
        <v>1201</v>
      </c>
      <c r="M158" s="185" t="s">
        <v>1202</v>
      </c>
      <c r="N158" s="219" t="s">
        <v>1203</v>
      </c>
      <c r="O158" s="113"/>
      <c r="P158" s="118" t="str">
        <f t="shared" si="6"/>
        <v/>
      </c>
      <c r="Q158" s="119">
        <f t="shared" si="7"/>
        <v>1</v>
      </c>
      <c r="R158" s="108" t="str">
        <f t="shared" si="8"/>
        <v/>
      </c>
      <c r="S158" s="109" t="str">
        <f t="shared" si="9"/>
        <v/>
      </c>
      <c r="T158" s="118" t="str">
        <f t="shared" si="10"/>
        <v/>
      </c>
      <c r="U158" s="119" t="str">
        <f t="shared" si="11"/>
        <v/>
      </c>
      <c r="V158" s="98"/>
    </row>
    <row r="159" spans="1:22" ht="12.75" customHeight="1" x14ac:dyDescent="0.3">
      <c r="A159" s="144"/>
      <c r="B159" s="173">
        <v>3907142</v>
      </c>
      <c r="C159" s="173" t="s">
        <v>11</v>
      </c>
      <c r="D159" s="6" t="s">
        <v>35</v>
      </c>
      <c r="E159" s="6" t="s">
        <v>36</v>
      </c>
      <c r="F159" s="6" t="s">
        <v>306</v>
      </c>
      <c r="G159" s="173" t="s">
        <v>589</v>
      </c>
      <c r="H159" s="173" t="s">
        <v>703</v>
      </c>
      <c r="I159" s="173" t="s">
        <v>37</v>
      </c>
      <c r="J159" s="173" t="s">
        <v>609</v>
      </c>
      <c r="K159" s="30" t="s">
        <v>446</v>
      </c>
      <c r="L159" s="38" t="s">
        <v>38</v>
      </c>
      <c r="M159" s="173" t="s">
        <v>39</v>
      </c>
      <c r="O159" s="113"/>
      <c r="P159" s="118" t="str">
        <f t="shared" si="6"/>
        <v/>
      </c>
      <c r="Q159" s="119" t="str">
        <f t="shared" si="7"/>
        <v/>
      </c>
      <c r="R159" s="108">
        <f t="shared" si="8"/>
        <v>1</v>
      </c>
      <c r="S159" s="109" t="str">
        <f t="shared" si="9"/>
        <v/>
      </c>
      <c r="T159" s="118" t="str">
        <f t="shared" si="10"/>
        <v/>
      </c>
      <c r="U159" s="119" t="str">
        <f t="shared" si="11"/>
        <v/>
      </c>
      <c r="V159" s="98"/>
    </row>
    <row r="160" spans="1:22" s="9" customFormat="1" ht="12.75" customHeight="1" x14ac:dyDescent="0.3">
      <c r="A160" s="144"/>
      <c r="B160" s="173">
        <v>4682744</v>
      </c>
      <c r="C160" s="173" t="s">
        <v>11</v>
      </c>
      <c r="D160" s="6" t="s">
        <v>627</v>
      </c>
      <c r="E160" s="6" t="s">
        <v>640</v>
      </c>
      <c r="F160" s="6" t="s">
        <v>641</v>
      </c>
      <c r="G160" s="173" t="s">
        <v>589</v>
      </c>
      <c r="H160" s="173" t="s">
        <v>703</v>
      </c>
      <c r="I160" s="173" t="s">
        <v>642</v>
      </c>
      <c r="J160" s="185" t="s">
        <v>1204</v>
      </c>
      <c r="K160" s="30" t="s">
        <v>628</v>
      </c>
      <c r="L160" s="38" t="s">
        <v>643</v>
      </c>
      <c r="M160" s="173" t="s">
        <v>644</v>
      </c>
      <c r="N160" s="219" t="s">
        <v>1205</v>
      </c>
      <c r="O160" s="113"/>
      <c r="P160" s="118" t="str">
        <f t="shared" si="6"/>
        <v/>
      </c>
      <c r="Q160" s="119" t="str">
        <f t="shared" si="7"/>
        <v/>
      </c>
      <c r="R160" s="108">
        <f t="shared" si="8"/>
        <v>1</v>
      </c>
      <c r="S160" s="109" t="str">
        <f t="shared" si="9"/>
        <v/>
      </c>
      <c r="T160" s="118" t="str">
        <f t="shared" si="10"/>
        <v/>
      </c>
      <c r="U160" s="119" t="str">
        <f t="shared" si="11"/>
        <v/>
      </c>
      <c r="V160" s="114"/>
    </row>
    <row r="161" spans="1:22" s="9" customFormat="1" ht="12.75" customHeight="1" x14ac:dyDescent="0.3">
      <c r="A161" s="182"/>
      <c r="B161" s="183">
        <v>4985539</v>
      </c>
      <c r="C161" s="185" t="s">
        <v>126</v>
      </c>
      <c r="D161" s="187" t="s">
        <v>967</v>
      </c>
      <c r="E161" s="187" t="s">
        <v>1057</v>
      </c>
      <c r="F161" s="184"/>
      <c r="G161" s="185" t="s">
        <v>590</v>
      </c>
      <c r="H161" s="185" t="s">
        <v>701</v>
      </c>
      <c r="I161" s="183"/>
      <c r="J161" s="185" t="s">
        <v>1206</v>
      </c>
      <c r="K161" s="203" t="s">
        <v>975</v>
      </c>
      <c r="L161" s="193" t="s">
        <v>968</v>
      </c>
      <c r="M161" s="185" t="s">
        <v>969</v>
      </c>
      <c r="N161" s="219" t="s">
        <v>1020</v>
      </c>
      <c r="O161" s="113"/>
      <c r="P161" s="118" t="str">
        <f t="shared" si="6"/>
        <v/>
      </c>
      <c r="Q161" s="119" t="str">
        <f t="shared" si="7"/>
        <v/>
      </c>
      <c r="R161" s="108" t="str">
        <f t="shared" si="8"/>
        <v/>
      </c>
      <c r="S161" s="109" t="str">
        <f t="shared" si="9"/>
        <v/>
      </c>
      <c r="T161" s="118" t="str">
        <f t="shared" si="10"/>
        <v/>
      </c>
      <c r="U161" s="119">
        <f t="shared" si="11"/>
        <v>1</v>
      </c>
      <c r="V161" s="114"/>
    </row>
    <row r="162" spans="1:22" ht="12.75" customHeight="1" x14ac:dyDescent="0.3">
      <c r="A162" s="144"/>
      <c r="B162" s="173">
        <v>4518847</v>
      </c>
      <c r="C162" s="173" t="s">
        <v>11</v>
      </c>
      <c r="D162" s="6" t="s">
        <v>571</v>
      </c>
      <c r="E162" s="38" t="s">
        <v>580</v>
      </c>
      <c r="F162" s="6" t="s">
        <v>477</v>
      </c>
      <c r="G162" s="173" t="s">
        <v>588</v>
      </c>
      <c r="H162" s="145" t="s">
        <v>701</v>
      </c>
      <c r="I162" s="173" t="s">
        <v>478</v>
      </c>
      <c r="J162" s="185" t="s">
        <v>1207</v>
      </c>
      <c r="K162" s="30" t="s">
        <v>570</v>
      </c>
      <c r="L162" s="38" t="s">
        <v>480</v>
      </c>
      <c r="M162" s="173" t="s">
        <v>479</v>
      </c>
      <c r="N162" s="219" t="s">
        <v>1208</v>
      </c>
      <c r="O162" s="113"/>
      <c r="P162" s="118" t="str">
        <f t="shared" si="6"/>
        <v/>
      </c>
      <c r="Q162" s="119">
        <f t="shared" si="7"/>
        <v>1</v>
      </c>
      <c r="R162" s="108" t="str">
        <f t="shared" si="8"/>
        <v/>
      </c>
      <c r="S162" s="109" t="str">
        <f t="shared" si="9"/>
        <v/>
      </c>
      <c r="T162" s="118" t="str">
        <f t="shared" si="10"/>
        <v/>
      </c>
      <c r="U162" s="119" t="str">
        <f t="shared" si="11"/>
        <v/>
      </c>
      <c r="V162" s="98"/>
    </row>
    <row r="163" spans="1:22" ht="12.75" customHeight="1" x14ac:dyDescent="0.3">
      <c r="A163" s="176" t="s">
        <v>506</v>
      </c>
      <c r="B163" s="173">
        <v>4758614</v>
      </c>
      <c r="C163" s="173" t="s">
        <v>126</v>
      </c>
      <c r="D163" s="6" t="s">
        <v>705</v>
      </c>
      <c r="E163" s="38" t="s">
        <v>706</v>
      </c>
      <c r="F163" s="6" t="s">
        <v>707</v>
      </c>
      <c r="G163" s="173" t="s">
        <v>588</v>
      </c>
      <c r="H163" s="173" t="s">
        <v>703</v>
      </c>
      <c r="I163" s="173" t="s">
        <v>708</v>
      </c>
      <c r="J163" s="173" t="s">
        <v>709</v>
      </c>
      <c r="K163" s="30" t="s">
        <v>710</v>
      </c>
      <c r="L163" s="38" t="s">
        <v>712</v>
      </c>
      <c r="M163" s="173" t="s">
        <v>711</v>
      </c>
      <c r="O163" s="113"/>
      <c r="P163" s="118">
        <f t="shared" si="6"/>
        <v>1</v>
      </c>
      <c r="Q163" s="119" t="str">
        <f t="shared" si="7"/>
        <v/>
      </c>
      <c r="R163" s="108" t="str">
        <f t="shared" si="8"/>
        <v/>
      </c>
      <c r="S163" s="109" t="str">
        <f t="shared" si="9"/>
        <v/>
      </c>
      <c r="T163" s="118" t="str">
        <f t="shared" si="10"/>
        <v/>
      </c>
      <c r="U163" s="119" t="str">
        <f t="shared" si="11"/>
        <v/>
      </c>
      <c r="V163" s="98"/>
    </row>
    <row r="164" spans="1:22" ht="12.75" customHeight="1" x14ac:dyDescent="0.3">
      <c r="A164" s="144"/>
      <c r="B164" s="173">
        <v>3277535</v>
      </c>
      <c r="C164" s="173" t="s">
        <v>11</v>
      </c>
      <c r="D164" s="6" t="s">
        <v>313</v>
      </c>
      <c r="E164" s="6" t="s">
        <v>314</v>
      </c>
      <c r="F164" s="6" t="s">
        <v>348</v>
      </c>
      <c r="G164" s="145" t="s">
        <v>590</v>
      </c>
      <c r="H164" s="145" t="s">
        <v>701</v>
      </c>
      <c r="I164" s="185" t="s">
        <v>1210</v>
      </c>
      <c r="J164" s="173"/>
      <c r="K164" s="30" t="s">
        <v>349</v>
      </c>
      <c r="L164" s="193" t="s">
        <v>1211</v>
      </c>
      <c r="M164" s="185" t="s">
        <v>1212</v>
      </c>
      <c r="N164" s="219" t="s">
        <v>1209</v>
      </c>
      <c r="O164" s="113"/>
      <c r="P164" s="118" t="str">
        <f t="shared" si="6"/>
        <v/>
      </c>
      <c r="Q164" s="119" t="str">
        <f t="shared" si="7"/>
        <v/>
      </c>
      <c r="R164" s="108" t="str">
        <f t="shared" si="8"/>
        <v/>
      </c>
      <c r="S164" s="109" t="str">
        <f t="shared" si="9"/>
        <v/>
      </c>
      <c r="T164" s="118" t="str">
        <f t="shared" si="10"/>
        <v/>
      </c>
      <c r="U164" s="119">
        <f t="shared" si="11"/>
        <v>1</v>
      </c>
      <c r="V164" s="98"/>
    </row>
    <row r="165" spans="1:22" ht="12.75" customHeight="1" x14ac:dyDescent="0.3">
      <c r="A165" s="144"/>
      <c r="B165" s="173">
        <v>4082272</v>
      </c>
      <c r="C165" s="173" t="s">
        <v>11</v>
      </c>
      <c r="D165" s="6" t="s">
        <v>213</v>
      </c>
      <c r="E165" s="6" t="s">
        <v>214</v>
      </c>
      <c r="F165" s="6" t="s">
        <v>215</v>
      </c>
      <c r="G165" s="173" t="s">
        <v>588</v>
      </c>
      <c r="H165" s="173" t="s">
        <v>703</v>
      </c>
      <c r="I165" s="173" t="s">
        <v>308</v>
      </c>
      <c r="J165" s="173"/>
      <c r="K165" s="17" t="s">
        <v>216</v>
      </c>
      <c r="L165" s="38" t="s">
        <v>219</v>
      </c>
      <c r="M165" s="173" t="s">
        <v>217</v>
      </c>
      <c r="O165" s="113"/>
      <c r="P165" s="118">
        <f t="shared" si="6"/>
        <v>1</v>
      </c>
      <c r="Q165" s="119" t="str">
        <f t="shared" si="7"/>
        <v/>
      </c>
      <c r="R165" s="108" t="str">
        <f t="shared" si="8"/>
        <v/>
      </c>
      <c r="S165" s="109" t="str">
        <f t="shared" si="9"/>
        <v/>
      </c>
      <c r="T165" s="118" t="str">
        <f t="shared" si="10"/>
        <v/>
      </c>
      <c r="U165" s="119" t="str">
        <f t="shared" si="11"/>
        <v/>
      </c>
      <c r="V165" s="98"/>
    </row>
    <row r="166" spans="1:22" ht="12.75" customHeight="1" x14ac:dyDescent="0.3">
      <c r="A166" s="144"/>
      <c r="B166" s="173">
        <v>4769062</v>
      </c>
      <c r="C166" s="173" t="s">
        <v>11</v>
      </c>
      <c r="D166" s="6" t="s">
        <v>676</v>
      </c>
      <c r="E166" s="6" t="s">
        <v>677</v>
      </c>
      <c r="F166" s="6" t="s">
        <v>210</v>
      </c>
      <c r="G166" s="173" t="s">
        <v>588</v>
      </c>
      <c r="H166" s="173" t="s">
        <v>703</v>
      </c>
      <c r="I166" s="173" t="s">
        <v>678</v>
      </c>
      <c r="J166" s="173" t="s">
        <v>679</v>
      </c>
      <c r="K166" s="30" t="s">
        <v>680</v>
      </c>
      <c r="L166" s="38" t="s">
        <v>765</v>
      </c>
      <c r="M166" s="173" t="s">
        <v>681</v>
      </c>
      <c r="O166" s="113"/>
      <c r="P166" s="118">
        <f t="shared" si="6"/>
        <v>1</v>
      </c>
      <c r="Q166" s="119" t="str">
        <f t="shared" si="7"/>
        <v/>
      </c>
      <c r="R166" s="108" t="str">
        <f t="shared" si="8"/>
        <v/>
      </c>
      <c r="S166" s="109" t="str">
        <f t="shared" si="9"/>
        <v/>
      </c>
      <c r="T166" s="118" t="str">
        <f t="shared" si="10"/>
        <v/>
      </c>
      <c r="U166" s="119" t="str">
        <f t="shared" si="11"/>
        <v/>
      </c>
      <c r="V166" s="98"/>
    </row>
    <row r="167" spans="1:22" ht="12.75" customHeight="1" x14ac:dyDescent="0.3">
      <c r="A167" s="144"/>
      <c r="B167" s="173">
        <v>4828969</v>
      </c>
      <c r="C167" s="145" t="s">
        <v>11</v>
      </c>
      <c r="D167" s="6" t="s">
        <v>814</v>
      </c>
      <c r="E167" s="153" t="s">
        <v>893</v>
      </c>
      <c r="F167" s="6" t="s">
        <v>815</v>
      </c>
      <c r="G167" s="173" t="s">
        <v>588</v>
      </c>
      <c r="H167" s="173" t="s">
        <v>703</v>
      </c>
      <c r="I167" s="158" t="s">
        <v>899</v>
      </c>
      <c r="J167" s="173" t="s">
        <v>816</v>
      </c>
      <c r="K167" s="30" t="s">
        <v>892</v>
      </c>
      <c r="L167" s="38" t="s">
        <v>817</v>
      </c>
      <c r="M167" s="173" t="s">
        <v>663</v>
      </c>
      <c r="O167" s="113"/>
      <c r="P167" s="118">
        <f t="shared" si="6"/>
        <v>1</v>
      </c>
      <c r="Q167" s="119" t="str">
        <f t="shared" si="7"/>
        <v/>
      </c>
      <c r="R167" s="108" t="str">
        <f t="shared" si="8"/>
        <v/>
      </c>
      <c r="S167" s="109" t="str">
        <f t="shared" si="9"/>
        <v/>
      </c>
      <c r="T167" s="118" t="str">
        <f t="shared" si="10"/>
        <v/>
      </c>
      <c r="U167" s="119" t="str">
        <f t="shared" si="11"/>
        <v/>
      </c>
      <c r="V167" s="98"/>
    </row>
    <row r="168" spans="1:22" ht="12.75" customHeight="1" x14ac:dyDescent="0.3">
      <c r="A168" s="144"/>
      <c r="B168" s="173">
        <v>2544634</v>
      </c>
      <c r="C168" s="173" t="s">
        <v>11</v>
      </c>
      <c r="D168" s="6" t="s">
        <v>191</v>
      </c>
      <c r="E168" s="6" t="s">
        <v>192</v>
      </c>
      <c r="F168" s="6" t="s">
        <v>148</v>
      </c>
      <c r="G168" s="145" t="s">
        <v>590</v>
      </c>
      <c r="H168" s="173" t="s">
        <v>703</v>
      </c>
      <c r="I168" s="145" t="s">
        <v>873</v>
      </c>
      <c r="J168" s="173"/>
      <c r="K168" s="17" t="s">
        <v>193</v>
      </c>
      <c r="L168" s="152" t="s">
        <v>874</v>
      </c>
      <c r="M168" s="145" t="s">
        <v>875</v>
      </c>
      <c r="O168" s="113"/>
      <c r="P168" s="118" t="str">
        <f t="shared" si="6"/>
        <v/>
      </c>
      <c r="Q168" s="119" t="str">
        <f t="shared" si="7"/>
        <v/>
      </c>
      <c r="R168" s="108" t="str">
        <f t="shared" si="8"/>
        <v/>
      </c>
      <c r="S168" s="109" t="str">
        <f t="shared" si="9"/>
        <v/>
      </c>
      <c r="T168" s="118">
        <f t="shared" si="10"/>
        <v>1</v>
      </c>
      <c r="U168" s="119" t="str">
        <f t="shared" si="11"/>
        <v/>
      </c>
      <c r="V168" s="98"/>
    </row>
    <row r="169" spans="1:22" ht="12.75" customHeight="1" x14ac:dyDescent="0.3">
      <c r="A169" s="144"/>
      <c r="B169" s="173">
        <v>4518867</v>
      </c>
      <c r="C169" s="173" t="s">
        <v>11</v>
      </c>
      <c r="D169" s="6" t="s">
        <v>491</v>
      </c>
      <c r="E169" s="6" t="s">
        <v>492</v>
      </c>
      <c r="F169" s="6" t="s">
        <v>493</v>
      </c>
      <c r="G169" s="173" t="s">
        <v>588</v>
      </c>
      <c r="H169" s="173" t="s">
        <v>701</v>
      </c>
      <c r="I169" s="173" t="s">
        <v>494</v>
      </c>
      <c r="J169" s="173"/>
      <c r="K169" s="30" t="s">
        <v>495</v>
      </c>
      <c r="L169" s="38" t="s">
        <v>496</v>
      </c>
      <c r="M169" s="173" t="s">
        <v>497</v>
      </c>
      <c r="O169" s="113"/>
      <c r="P169" s="118" t="str">
        <f t="shared" si="6"/>
        <v/>
      </c>
      <c r="Q169" s="119">
        <f t="shared" si="7"/>
        <v>1</v>
      </c>
      <c r="R169" s="108" t="str">
        <f t="shared" si="8"/>
        <v/>
      </c>
      <c r="S169" s="109" t="str">
        <f t="shared" si="9"/>
        <v/>
      </c>
      <c r="T169" s="118" t="str">
        <f t="shared" si="10"/>
        <v/>
      </c>
      <c r="U169" s="119" t="str">
        <f t="shared" si="11"/>
        <v/>
      </c>
      <c r="V169" s="98"/>
    </row>
    <row r="170" spans="1:22" s="9" customFormat="1" ht="12.75" customHeight="1" x14ac:dyDescent="0.3">
      <c r="A170" s="144"/>
      <c r="B170" s="173">
        <v>4370812</v>
      </c>
      <c r="C170" s="173" t="s">
        <v>126</v>
      </c>
      <c r="D170" s="6" t="s">
        <v>436</v>
      </c>
      <c r="E170" s="6" t="s">
        <v>424</v>
      </c>
      <c r="F170" s="6" t="s">
        <v>437</v>
      </c>
      <c r="G170" s="173" t="s">
        <v>590</v>
      </c>
      <c r="H170" s="173" t="s">
        <v>701</v>
      </c>
      <c r="I170" s="173"/>
      <c r="J170" s="173"/>
      <c r="K170" s="41" t="s">
        <v>438</v>
      </c>
      <c r="L170" s="38" t="s">
        <v>767</v>
      </c>
      <c r="M170" s="173" t="s">
        <v>768</v>
      </c>
      <c r="N170" s="189" t="s">
        <v>944</v>
      </c>
      <c r="O170" s="113"/>
      <c r="P170" s="118" t="str">
        <f t="shared" si="6"/>
        <v/>
      </c>
      <c r="Q170" s="119" t="str">
        <f t="shared" si="7"/>
        <v/>
      </c>
      <c r="R170" s="108" t="str">
        <f t="shared" si="8"/>
        <v/>
      </c>
      <c r="S170" s="109" t="str">
        <f t="shared" si="9"/>
        <v/>
      </c>
      <c r="T170" s="118" t="str">
        <f t="shared" si="10"/>
        <v/>
      </c>
      <c r="U170" s="119">
        <f t="shared" si="11"/>
        <v>1</v>
      </c>
      <c r="V170" s="114"/>
    </row>
    <row r="171" spans="1:22" ht="12.75" customHeight="1" x14ac:dyDescent="0.3">
      <c r="A171" s="144"/>
      <c r="B171" s="173">
        <v>4282558</v>
      </c>
      <c r="C171" s="173" t="s">
        <v>126</v>
      </c>
      <c r="D171" s="6" t="s">
        <v>315</v>
      </c>
      <c r="E171" s="6" t="s">
        <v>316</v>
      </c>
      <c r="F171" s="6" t="s">
        <v>361</v>
      </c>
      <c r="G171" s="173" t="s">
        <v>588</v>
      </c>
      <c r="H171" s="173" t="s">
        <v>703</v>
      </c>
      <c r="I171" s="173" t="s">
        <v>317</v>
      </c>
      <c r="J171" s="145" t="s">
        <v>1051</v>
      </c>
      <c r="K171" s="30" t="s">
        <v>675</v>
      </c>
      <c r="L171" s="38" t="s">
        <v>318</v>
      </c>
      <c r="M171" s="173" t="s">
        <v>319</v>
      </c>
      <c r="O171" s="113"/>
      <c r="P171" s="118">
        <f t="shared" si="6"/>
        <v>1</v>
      </c>
      <c r="Q171" s="119" t="str">
        <f t="shared" si="7"/>
        <v/>
      </c>
      <c r="R171" s="108" t="str">
        <f t="shared" si="8"/>
        <v/>
      </c>
      <c r="S171" s="109" t="str">
        <f t="shared" si="9"/>
        <v/>
      </c>
      <c r="T171" s="118" t="str">
        <f t="shared" si="10"/>
        <v/>
      </c>
      <c r="U171" s="119" t="str">
        <f t="shared" si="11"/>
        <v/>
      </c>
      <c r="V171" s="98"/>
    </row>
    <row r="172" spans="1:22" ht="12.75" customHeight="1" x14ac:dyDescent="0.3">
      <c r="A172" s="144"/>
      <c r="B172" s="173">
        <v>4231380</v>
      </c>
      <c r="C172" s="173" t="s">
        <v>126</v>
      </c>
      <c r="D172" s="6" t="s">
        <v>279</v>
      </c>
      <c r="E172" s="6" t="s">
        <v>280</v>
      </c>
      <c r="F172" s="6" t="s">
        <v>281</v>
      </c>
      <c r="G172" s="173" t="s">
        <v>588</v>
      </c>
      <c r="H172" s="173" t="s">
        <v>701</v>
      </c>
      <c r="I172" s="173" t="s">
        <v>282</v>
      </c>
      <c r="J172" s="173"/>
      <c r="K172" s="186" t="s">
        <v>1213</v>
      </c>
      <c r="L172" s="38" t="s">
        <v>283</v>
      </c>
      <c r="M172" s="173" t="s">
        <v>284</v>
      </c>
      <c r="N172" s="219" t="s">
        <v>1152</v>
      </c>
      <c r="O172" s="113"/>
      <c r="P172" s="118" t="str">
        <f t="shared" si="6"/>
        <v/>
      </c>
      <c r="Q172" s="119">
        <f t="shared" si="7"/>
        <v>1</v>
      </c>
      <c r="R172" s="108" t="str">
        <f t="shared" si="8"/>
        <v/>
      </c>
      <c r="S172" s="109" t="str">
        <f t="shared" si="9"/>
        <v/>
      </c>
      <c r="T172" s="118" t="str">
        <f t="shared" si="10"/>
        <v/>
      </c>
      <c r="U172" s="119" t="str">
        <f t="shared" si="11"/>
        <v/>
      </c>
      <c r="V172" s="98"/>
    </row>
    <row r="173" spans="1:22" ht="12.75" customHeight="1" x14ac:dyDescent="0.3">
      <c r="A173" s="144"/>
      <c r="B173" s="145">
        <v>4828967</v>
      </c>
      <c r="C173" s="173" t="s">
        <v>126</v>
      </c>
      <c r="D173" s="6" t="s">
        <v>824</v>
      </c>
      <c r="E173" s="153" t="s">
        <v>1214</v>
      </c>
      <c r="F173" s="6" t="s">
        <v>825</v>
      </c>
      <c r="G173" s="173" t="s">
        <v>589</v>
      </c>
      <c r="H173" s="173" t="s">
        <v>703</v>
      </c>
      <c r="I173" s="173" t="s">
        <v>826</v>
      </c>
      <c r="J173" s="173"/>
      <c r="K173" s="30" t="s">
        <v>845</v>
      </c>
      <c r="L173" s="38" t="s">
        <v>827</v>
      </c>
      <c r="M173" s="173" t="s">
        <v>828</v>
      </c>
      <c r="O173" s="113"/>
      <c r="P173" s="118" t="str">
        <f t="shared" si="6"/>
        <v/>
      </c>
      <c r="Q173" s="119" t="str">
        <f t="shared" si="7"/>
        <v/>
      </c>
      <c r="R173" s="108">
        <f t="shared" si="8"/>
        <v>1</v>
      </c>
      <c r="S173" s="109" t="str">
        <f t="shared" si="9"/>
        <v/>
      </c>
      <c r="T173" s="118" t="str">
        <f t="shared" si="10"/>
        <v/>
      </c>
      <c r="U173" s="119" t="str">
        <f t="shared" si="11"/>
        <v/>
      </c>
      <c r="V173" s="98"/>
    </row>
    <row r="174" spans="1:22" ht="5.0999999999999996" customHeight="1" thickBot="1" x14ac:dyDescent="0.35">
      <c r="A174" s="6"/>
      <c r="B174" s="6"/>
      <c r="C174" s="6"/>
      <c r="D174" s="6"/>
      <c r="E174" s="6"/>
      <c r="F174" s="6"/>
      <c r="G174" s="173"/>
      <c r="H174" s="173"/>
      <c r="J174" s="243"/>
      <c r="K174" s="243"/>
      <c r="L174" s="38"/>
      <c r="M174" s="173"/>
      <c r="O174" s="100"/>
      <c r="P174" s="120"/>
      <c r="Q174" s="121"/>
      <c r="R174" s="83"/>
      <c r="S174" s="82"/>
      <c r="T174" s="132"/>
      <c r="U174" s="121"/>
      <c r="V174" s="102"/>
    </row>
    <row r="175" spans="1:22" ht="15.75" customHeight="1" x14ac:dyDescent="0.3">
      <c r="A175" s="9"/>
      <c r="B175" s="9"/>
      <c r="C175" s="278" t="s">
        <v>1131</v>
      </c>
      <c r="D175" s="279"/>
      <c r="E175" s="274" t="s">
        <v>1128</v>
      </c>
      <c r="F175" s="275"/>
      <c r="G175" s="248">
        <f>COUNTIF(G$31:G$174, "=F")</f>
        <v>72</v>
      </c>
      <c r="H175" s="266">
        <f>COUNTIF(H$31:H$174, "=y")</f>
        <v>75</v>
      </c>
      <c r="I175" s="270" t="s">
        <v>1132</v>
      </c>
      <c r="J175" s="270"/>
      <c r="K175" s="271"/>
      <c r="L175" s="181"/>
      <c r="M175" s="11"/>
      <c r="O175" s="89" t="s">
        <v>757</v>
      </c>
      <c r="P175" s="122">
        <f>COUNT(P$35:P173)</f>
        <v>38</v>
      </c>
      <c r="Q175" s="123">
        <f>COUNT(Q$35:Q173)</f>
        <v>27</v>
      </c>
      <c r="R175" s="90">
        <f>COUNT(R$35:R173)</f>
        <v>24</v>
      </c>
      <c r="S175" s="91">
        <f>COUNT(S$35:S173)</f>
        <v>17</v>
      </c>
      <c r="T175" s="122">
        <f>COUNT(T$35:T173)</f>
        <v>1</v>
      </c>
      <c r="U175" s="123">
        <f>COUNT(U$35:U173)</f>
        <v>15</v>
      </c>
      <c r="V175" s="92">
        <f>SUM(P175:U175)</f>
        <v>122</v>
      </c>
    </row>
    <row r="176" spans="1:22" ht="15.75" customHeight="1" x14ac:dyDescent="0.3">
      <c r="A176" s="9"/>
      <c r="B176" s="9"/>
      <c r="C176" s="280"/>
      <c r="D176" s="281"/>
      <c r="E176" s="274" t="s">
        <v>1129</v>
      </c>
      <c r="F176" s="275"/>
      <c r="G176" s="248">
        <f>COUNTIF(G$31:G$174, "=I")</f>
        <v>51</v>
      </c>
      <c r="H176" s="267"/>
      <c r="I176" s="272"/>
      <c r="J176" s="272"/>
      <c r="K176" s="273"/>
      <c r="L176" s="181"/>
      <c r="M176" s="11"/>
      <c r="O176" s="93" t="s">
        <v>758</v>
      </c>
      <c r="P176" s="124">
        <f t="shared" ref="P176:U176" si="12">P175/SUM($P175:$U175)</f>
        <v>0.31147540983606559</v>
      </c>
      <c r="Q176" s="125">
        <f t="shared" si="12"/>
        <v>0.22131147540983606</v>
      </c>
      <c r="R176" s="94">
        <f t="shared" si="12"/>
        <v>0.19672131147540983</v>
      </c>
      <c r="S176" s="95">
        <f t="shared" si="12"/>
        <v>0.13934426229508196</v>
      </c>
      <c r="T176" s="124">
        <f t="shared" si="12"/>
        <v>8.1967213114754103E-3</v>
      </c>
      <c r="U176" s="125">
        <f t="shared" si="12"/>
        <v>0.12295081967213115</v>
      </c>
      <c r="V176" s="138">
        <f>SUM(P176:U176)</f>
        <v>1</v>
      </c>
    </row>
    <row r="177" spans="1:22" ht="15.75" customHeight="1" x14ac:dyDescent="0.3">
      <c r="C177" s="282"/>
      <c r="D177" s="283"/>
      <c r="E177" s="276" t="s">
        <v>1126</v>
      </c>
      <c r="F177" s="277"/>
      <c r="G177" s="248">
        <f>G179-G175-G176</f>
        <v>19</v>
      </c>
      <c r="H177" s="249">
        <f>COUNTIF(H$31:H$174, "=n")</f>
        <v>60</v>
      </c>
      <c r="I177" s="244" t="s">
        <v>1125</v>
      </c>
      <c r="J177" s="245"/>
      <c r="K177" s="246"/>
      <c r="L177" s="147"/>
      <c r="M177" s="11"/>
      <c r="O177" s="93" t="s">
        <v>759</v>
      </c>
      <c r="P177" s="126" t="str">
        <f t="shared" ref="P177:U177" si="13">P30</f>
        <v>SFA-Y</v>
      </c>
      <c r="Q177" s="127" t="str">
        <f t="shared" si="13"/>
        <v>SFA-N</v>
      </c>
      <c r="R177" s="96" t="str">
        <f t="shared" si="13"/>
        <v>SIL-Y</v>
      </c>
      <c r="S177" s="84" t="str">
        <f t="shared" si="13"/>
        <v>SIL-N</v>
      </c>
      <c r="T177" s="126" t="str">
        <f t="shared" si="13"/>
        <v>Other-Y</v>
      </c>
      <c r="U177" s="127" t="str">
        <f t="shared" si="13"/>
        <v>Other-N</v>
      </c>
      <c r="V177" s="97" t="s">
        <v>761</v>
      </c>
    </row>
    <row r="178" spans="1:22" ht="17.25" customHeight="1" x14ac:dyDescent="0.3">
      <c r="C178" s="284" t="s">
        <v>1127</v>
      </c>
      <c r="D178" s="285"/>
      <c r="E178" s="285"/>
      <c r="F178" s="285"/>
      <c r="G178" s="286"/>
      <c r="H178" s="247">
        <f>COUNTIF(H$31:H$174, "=W")</f>
        <v>7</v>
      </c>
      <c r="I178" s="268" t="s">
        <v>1133</v>
      </c>
      <c r="J178" s="268"/>
      <c r="K178" s="269"/>
      <c r="L178" s="232"/>
      <c r="M178" s="11"/>
      <c r="O178" s="93"/>
      <c r="P178" s="126"/>
      <c r="Q178" s="127"/>
      <c r="R178" s="96"/>
      <c r="S178" s="84"/>
      <c r="T178" s="126"/>
      <c r="U178" s="127"/>
      <c r="V178" s="97"/>
    </row>
    <row r="179" spans="1:22" ht="17.25" customHeight="1" x14ac:dyDescent="0.3">
      <c r="D179" s="38"/>
      <c r="E179" s="171"/>
      <c r="F179" s="250" t="s">
        <v>1134</v>
      </c>
      <c r="G179" s="155">
        <f>H179</f>
        <v>142</v>
      </c>
      <c r="H179" s="156">
        <f>SUM(H175:H178)</f>
        <v>142</v>
      </c>
      <c r="I179" s="172"/>
      <c r="J179" s="81"/>
      <c r="K179" s="29"/>
      <c r="L179" s="171"/>
      <c r="M179" s="11"/>
      <c r="O179" s="93"/>
      <c r="P179" s="126"/>
      <c r="Q179" s="127"/>
      <c r="R179" s="96"/>
      <c r="S179" s="84"/>
      <c r="T179" s="126"/>
      <c r="U179" s="127"/>
      <c r="V179" s="97"/>
    </row>
    <row r="180" spans="1:22" ht="18" customHeight="1" thickBot="1" x14ac:dyDescent="0.35">
      <c r="C180" s="236"/>
      <c r="D180" s="237"/>
      <c r="E180" s="238"/>
      <c r="F180" s="239" t="s">
        <v>1124</v>
      </c>
      <c r="G180" s="240">
        <f>H180</f>
        <v>135</v>
      </c>
      <c r="H180" s="240">
        <f>H179-H178</f>
        <v>135</v>
      </c>
      <c r="I180" s="218"/>
      <c r="J180" s="81"/>
      <c r="K180" s="29"/>
      <c r="L180" s="217"/>
      <c r="M180" s="11"/>
      <c r="O180" s="93"/>
      <c r="P180" s="126"/>
      <c r="Q180" s="127"/>
      <c r="R180" s="96"/>
      <c r="S180" s="84"/>
      <c r="T180" s="126"/>
      <c r="U180" s="127"/>
      <c r="V180" s="97"/>
    </row>
    <row r="181" spans="1:22" ht="12.75" customHeight="1" x14ac:dyDescent="0.3">
      <c r="A181" s="262" t="s">
        <v>194</v>
      </c>
      <c r="B181" s="262"/>
      <c r="C181" s="263"/>
      <c r="D181" s="38"/>
      <c r="E181" s="10"/>
      <c r="I181" s="154"/>
      <c r="J181" s="24"/>
      <c r="K181" s="29"/>
      <c r="L181" s="147"/>
      <c r="M181" s="11"/>
      <c r="O181" s="89" t="s">
        <v>760</v>
      </c>
      <c r="P181" s="134">
        <f>P175/SUM($P175:$Q175)</f>
        <v>0.58461538461538465</v>
      </c>
      <c r="Q181" s="135">
        <f>Q175/SUM($P175:$Q175)</f>
        <v>0.41538461538461541</v>
      </c>
      <c r="R181" s="136">
        <f>R175/SUM($R175:$S175)</f>
        <v>0.58536585365853655</v>
      </c>
      <c r="S181" s="137">
        <f>S175/SUM($R175:$S175)</f>
        <v>0.41463414634146339</v>
      </c>
      <c r="T181" s="134">
        <f>T175/SUM($T175:$U175)</f>
        <v>6.25E-2</v>
      </c>
      <c r="U181" s="135">
        <f>U175/SUM($T175:$U175)</f>
        <v>0.9375</v>
      </c>
      <c r="V181" s="103"/>
    </row>
    <row r="182" spans="1:22" ht="13.5" customHeight="1" x14ac:dyDescent="0.3">
      <c r="A182" s="79" t="s">
        <v>195</v>
      </c>
      <c r="B182" s="13"/>
      <c r="C182" s="13"/>
      <c r="D182" s="13"/>
      <c r="E182" s="10"/>
      <c r="F182" s="13"/>
      <c r="G182" s="21"/>
      <c r="H182" s="21"/>
      <c r="I182" s="21" t="s">
        <v>196</v>
      </c>
      <c r="J182" s="21"/>
      <c r="K182" s="254" t="s">
        <v>645</v>
      </c>
      <c r="L182" s="151" t="s">
        <v>865</v>
      </c>
      <c r="O182" s="93" t="s">
        <v>762</v>
      </c>
      <c r="P182" s="124">
        <f>P175/($P175+$R175+$T175)</f>
        <v>0.60317460317460314</v>
      </c>
      <c r="Q182" s="128"/>
      <c r="R182" s="94">
        <f>R175/($P175+$R175+$T175)</f>
        <v>0.38095238095238093</v>
      </c>
      <c r="S182" s="99"/>
      <c r="T182" s="124">
        <f>T175/($P175+$R175+$T175)</f>
        <v>1.5873015873015872E-2</v>
      </c>
      <c r="U182" s="128"/>
      <c r="V182" s="139">
        <f>SUM(P182:U182)</f>
        <v>1</v>
      </c>
    </row>
    <row r="183" spans="1:22" ht="12.75" customHeight="1" x14ac:dyDescent="0.25">
      <c r="A183" s="13"/>
      <c r="B183" s="13"/>
      <c r="C183" s="13"/>
      <c r="D183" s="9"/>
      <c r="E183" s="9"/>
      <c r="F183" s="13"/>
      <c r="G183" s="21"/>
      <c r="H183" s="21"/>
      <c r="I183" s="12" t="s">
        <v>197</v>
      </c>
      <c r="J183" s="13"/>
      <c r="K183" s="254"/>
      <c r="L183" s="14" t="s">
        <v>198</v>
      </c>
      <c r="M183" s="14" t="s">
        <v>199</v>
      </c>
      <c r="N183" s="188"/>
      <c r="O183" s="93" t="s">
        <v>763</v>
      </c>
      <c r="P183" s="129"/>
      <c r="Q183" s="125">
        <f>Q175/($Q175+$S175+$U175)</f>
        <v>0.4576271186440678</v>
      </c>
      <c r="R183" s="99"/>
      <c r="S183" s="95">
        <f>S175/($Q175+$S175+$U175)</f>
        <v>0.28813559322033899</v>
      </c>
      <c r="T183" s="133"/>
      <c r="U183" s="125">
        <f>U175/($Q175+$S175+$U175)</f>
        <v>0.25423728813559321</v>
      </c>
      <c r="V183" s="139">
        <f>SUM(P183:U183)</f>
        <v>1</v>
      </c>
    </row>
    <row r="184" spans="1:22" ht="3.75" customHeight="1" thickBot="1" x14ac:dyDescent="0.3">
      <c r="B184" s="13"/>
      <c r="C184" s="13"/>
      <c r="D184" s="9"/>
      <c r="E184" s="9"/>
      <c r="F184" s="13"/>
      <c r="G184" s="21"/>
      <c r="H184" s="21"/>
      <c r="I184" s="13"/>
      <c r="J184" s="13"/>
      <c r="K184" s="32"/>
      <c r="L184" s="13"/>
      <c r="M184" s="12"/>
      <c r="N184" s="188"/>
      <c r="O184" s="100"/>
      <c r="P184" s="130"/>
      <c r="Q184" s="102"/>
      <c r="R184" s="101"/>
      <c r="S184" s="101"/>
      <c r="T184" s="100"/>
      <c r="U184" s="102"/>
      <c r="V184" s="102"/>
    </row>
    <row r="185" spans="1:22" ht="30.75" customHeight="1" x14ac:dyDescent="0.25">
      <c r="A185" s="251" t="s">
        <v>1136</v>
      </c>
      <c r="B185" s="264" t="s">
        <v>1135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188"/>
    </row>
    <row r="186" spans="1:22" ht="15.75" customHeight="1" x14ac:dyDescent="0.25">
      <c r="A186" s="13"/>
      <c r="B186" s="256" t="s">
        <v>1130</v>
      </c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188"/>
    </row>
    <row r="187" spans="1:22" ht="18" customHeight="1" x14ac:dyDescent="0.3">
      <c r="A187" s="37"/>
      <c r="B187" s="253" t="s">
        <v>1118</v>
      </c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</row>
    <row r="188" spans="1:22" ht="17.25" customHeight="1" x14ac:dyDescent="0.3">
      <c r="A188" s="234"/>
      <c r="B188" s="234" t="s">
        <v>1119</v>
      </c>
      <c r="C188" s="234"/>
      <c r="D188" s="234"/>
      <c r="E188" s="234"/>
      <c r="F188" s="234"/>
      <c r="G188" s="226"/>
      <c r="H188" s="226"/>
      <c r="I188" s="234"/>
      <c r="J188" s="234"/>
      <c r="K188" s="235"/>
      <c r="L188" s="234"/>
      <c r="M188" s="234"/>
    </row>
    <row r="203" spans="1:14" ht="12.75" customHeight="1" x14ac:dyDescent="0.3">
      <c r="E203" s="20"/>
      <c r="F203" s="69"/>
      <c r="G203" s="69"/>
      <c r="H203" s="69"/>
    </row>
    <row r="204" spans="1:14" ht="12.75" customHeight="1" x14ac:dyDescent="0.3">
      <c r="F204" s="23"/>
      <c r="G204" s="23"/>
      <c r="H204" s="23"/>
    </row>
    <row r="205" spans="1:14" ht="12.75" customHeight="1" x14ac:dyDescent="0.3">
      <c r="F205" s="23"/>
      <c r="G205" s="23"/>
      <c r="H205" s="23"/>
    </row>
    <row r="206" spans="1:14" ht="18" customHeight="1" x14ac:dyDescent="0.3">
      <c r="A206" s="47" t="s">
        <v>515</v>
      </c>
    </row>
    <row r="207" spans="1:14" ht="6" customHeight="1" x14ac:dyDescent="0.3">
      <c r="A207" s="43"/>
    </row>
    <row r="208" spans="1:14" ht="15" customHeight="1" x14ac:dyDescent="0.25">
      <c r="A208" s="293" t="s">
        <v>514</v>
      </c>
      <c r="B208" s="294"/>
      <c r="C208" s="295"/>
      <c r="D208" s="290" t="s">
        <v>567</v>
      </c>
      <c r="E208" s="290"/>
      <c r="F208" s="290"/>
      <c r="G208" s="64"/>
      <c r="H208" s="77"/>
      <c r="I208" s="49"/>
      <c r="J208" s="76"/>
      <c r="K208" s="50"/>
      <c r="L208" s="49"/>
      <c r="M208" s="304" t="s">
        <v>9</v>
      </c>
      <c r="N208" s="287" t="s">
        <v>970</v>
      </c>
    </row>
    <row r="209" spans="1:14" ht="15" customHeight="1" x14ac:dyDescent="0.25">
      <c r="A209" s="48" t="s">
        <v>4</v>
      </c>
      <c r="B209" s="296" t="s">
        <v>5</v>
      </c>
      <c r="C209" s="297"/>
      <c r="D209" s="51" t="s">
        <v>4</v>
      </c>
      <c r="E209" s="51" t="s">
        <v>5</v>
      </c>
      <c r="F209" s="52" t="s">
        <v>568</v>
      </c>
      <c r="G209" s="68" t="s">
        <v>937</v>
      </c>
      <c r="H209" s="68"/>
      <c r="I209" s="53" t="s">
        <v>97</v>
      </c>
      <c r="J209" s="53" t="s">
        <v>603</v>
      </c>
      <c r="K209" s="80" t="s">
        <v>7</v>
      </c>
      <c r="L209" s="51" t="s">
        <v>8</v>
      </c>
      <c r="M209" s="305"/>
      <c r="N209" s="287"/>
    </row>
    <row r="210" spans="1:14" ht="6.75" customHeight="1" x14ac:dyDescent="0.3">
      <c r="A210" s="141"/>
      <c r="B210" s="291"/>
      <c r="C210" s="292"/>
    </row>
    <row r="211" spans="1:14" ht="13.5" customHeight="1" x14ac:dyDescent="0.3">
      <c r="A211" s="195" t="s">
        <v>896</v>
      </c>
      <c r="B211" s="302" t="s">
        <v>897</v>
      </c>
      <c r="C211" s="303"/>
      <c r="D211" s="195" t="s">
        <v>896</v>
      </c>
      <c r="E211" s="198" t="s">
        <v>265</v>
      </c>
      <c r="F211" s="140" t="s">
        <v>784</v>
      </c>
      <c r="G211" s="11" t="s">
        <v>703</v>
      </c>
      <c r="H211" s="11"/>
      <c r="I211" s="158" t="s">
        <v>899</v>
      </c>
      <c r="J211" s="145" t="s">
        <v>898</v>
      </c>
      <c r="K211" s="30" t="s">
        <v>900</v>
      </c>
      <c r="L211" s="145" t="s">
        <v>901</v>
      </c>
      <c r="M211" s="145" t="s">
        <v>835</v>
      </c>
      <c r="N211" s="189" t="s">
        <v>928</v>
      </c>
    </row>
    <row r="212" spans="1:14" ht="12.75" customHeight="1" x14ac:dyDescent="0.3">
      <c r="A212" s="161" t="s">
        <v>516</v>
      </c>
      <c r="B212" s="300" t="s">
        <v>517</v>
      </c>
      <c r="C212" s="301"/>
      <c r="D212" s="9"/>
      <c r="E212" s="9"/>
      <c r="F212" s="9"/>
      <c r="G212" s="157" t="s">
        <v>703</v>
      </c>
      <c r="H212" s="11"/>
      <c r="I212" s="9"/>
      <c r="J212" s="40"/>
      <c r="K212" s="163"/>
      <c r="L212" s="9"/>
      <c r="M212" s="9"/>
      <c r="N212" s="189" t="s">
        <v>977</v>
      </c>
    </row>
    <row r="213" spans="1:14" ht="12.75" customHeight="1" x14ac:dyDescent="0.3">
      <c r="A213" s="161" t="s">
        <v>107</v>
      </c>
      <c r="B213" s="300" t="s">
        <v>522</v>
      </c>
      <c r="C213" s="301"/>
      <c r="D213" s="6" t="s">
        <v>107</v>
      </c>
      <c r="E213" s="6" t="s">
        <v>108</v>
      </c>
      <c r="F213" s="140" t="s">
        <v>784</v>
      </c>
      <c r="G213" s="145" t="s">
        <v>703</v>
      </c>
      <c r="H213" s="173"/>
      <c r="I213" s="173"/>
      <c r="J213" s="173"/>
      <c r="K213" s="19"/>
      <c r="L213" s="173" t="s">
        <v>746</v>
      </c>
      <c r="M213" s="173" t="s">
        <v>747</v>
      </c>
      <c r="N213" s="189" t="s">
        <v>978</v>
      </c>
    </row>
    <row r="214" spans="1:14" ht="12.75" customHeight="1" x14ac:dyDescent="0.3">
      <c r="A214" s="6" t="s">
        <v>12</v>
      </c>
      <c r="B214" s="6" t="s">
        <v>13</v>
      </c>
      <c r="C214" s="160"/>
      <c r="D214" s="153" t="s">
        <v>12</v>
      </c>
      <c r="E214" s="153" t="s">
        <v>14</v>
      </c>
      <c r="F214" s="140" t="s">
        <v>569</v>
      </c>
      <c r="G214" s="145" t="s">
        <v>703</v>
      </c>
      <c r="H214" s="173"/>
      <c r="I214" s="173" t="s">
        <v>15</v>
      </c>
      <c r="J214" s="173"/>
      <c r="K214" s="17" t="s">
        <v>16</v>
      </c>
      <c r="L214" s="38" t="s">
        <v>17</v>
      </c>
      <c r="M214" s="173" t="s">
        <v>18</v>
      </c>
      <c r="N214" s="189" t="s">
        <v>979</v>
      </c>
    </row>
    <row r="215" spans="1:14" ht="12.75" customHeight="1" x14ac:dyDescent="0.3">
      <c r="A215" s="153" t="s">
        <v>809</v>
      </c>
      <c r="B215" s="195" t="s">
        <v>932</v>
      </c>
      <c r="C215" s="160"/>
      <c r="D215" s="153" t="s">
        <v>809</v>
      </c>
      <c r="E215" s="153" t="s">
        <v>803</v>
      </c>
      <c r="F215" s="140" t="s">
        <v>569</v>
      </c>
      <c r="G215" s="11" t="s">
        <v>703</v>
      </c>
      <c r="H215" s="11"/>
      <c r="I215" s="145" t="s">
        <v>810</v>
      </c>
      <c r="J215" s="178"/>
      <c r="K215" s="30" t="s">
        <v>811</v>
      </c>
      <c r="L215" s="152" t="s">
        <v>812</v>
      </c>
      <c r="M215" s="145" t="s">
        <v>813</v>
      </c>
      <c r="N215" s="189" t="s">
        <v>918</v>
      </c>
    </row>
    <row r="216" spans="1:14" ht="12.75" customHeight="1" x14ac:dyDescent="0.3">
      <c r="A216" s="161" t="s">
        <v>518</v>
      </c>
      <c r="B216" s="161" t="s">
        <v>519</v>
      </c>
      <c r="C216" s="160"/>
      <c r="D216" s="9"/>
      <c r="E216" s="9"/>
      <c r="F216" s="162"/>
      <c r="G216" s="157" t="s">
        <v>703</v>
      </c>
      <c r="H216" s="11"/>
      <c r="I216" s="9"/>
      <c r="J216" s="40"/>
      <c r="K216" s="163"/>
      <c r="L216" s="9"/>
      <c r="M216" s="9"/>
      <c r="N216" s="189" t="s">
        <v>980</v>
      </c>
    </row>
    <row r="217" spans="1:14" ht="12.75" customHeight="1" x14ac:dyDescent="0.3">
      <c r="A217" s="161" t="s">
        <v>529</v>
      </c>
      <c r="B217" s="161" t="s">
        <v>530</v>
      </c>
      <c r="C217" s="160"/>
      <c r="D217" s="9" t="s">
        <v>529</v>
      </c>
      <c r="E217" s="9" t="s">
        <v>560</v>
      </c>
      <c r="F217" s="140" t="s">
        <v>569</v>
      </c>
      <c r="G217" s="145" t="s">
        <v>703</v>
      </c>
      <c r="H217" s="173"/>
      <c r="I217" s="9"/>
      <c r="J217" s="40"/>
      <c r="K217" s="163"/>
      <c r="L217" s="9"/>
      <c r="M217" s="9"/>
      <c r="N217" s="189" t="s">
        <v>981</v>
      </c>
    </row>
    <row r="218" spans="1:14" ht="12.75" customHeight="1" x14ac:dyDescent="0.3">
      <c r="A218" s="161" t="s">
        <v>532</v>
      </c>
      <c r="B218" s="161" t="s">
        <v>300</v>
      </c>
      <c r="C218" s="160"/>
      <c r="D218" s="181" t="s">
        <v>532</v>
      </c>
      <c r="E218" s="181" t="s">
        <v>546</v>
      </c>
      <c r="F218" s="140" t="s">
        <v>569</v>
      </c>
      <c r="G218" s="145" t="s">
        <v>703</v>
      </c>
      <c r="H218" s="173"/>
      <c r="I218" s="173" t="s">
        <v>547</v>
      </c>
      <c r="J218" s="173"/>
      <c r="K218" s="44"/>
      <c r="L218" s="6" t="s">
        <v>549</v>
      </c>
      <c r="M218" s="173" t="s">
        <v>548</v>
      </c>
      <c r="N218" s="189" t="s">
        <v>982</v>
      </c>
    </row>
    <row r="219" spans="1:14" ht="12.75" customHeight="1" x14ac:dyDescent="0.3">
      <c r="A219" s="164" t="s">
        <v>539</v>
      </c>
      <c r="B219" s="164" t="s">
        <v>540</v>
      </c>
      <c r="C219" s="165"/>
      <c r="D219" s="9"/>
      <c r="E219" s="9"/>
      <c r="F219" s="162"/>
      <c r="G219" s="157" t="s">
        <v>703</v>
      </c>
      <c r="H219" s="11"/>
      <c r="I219" s="9"/>
      <c r="J219" s="40"/>
      <c r="K219" s="163"/>
      <c r="L219" s="9"/>
      <c r="M219" s="9"/>
      <c r="N219" s="189" t="s">
        <v>983</v>
      </c>
    </row>
    <row r="220" spans="1:14" ht="12.75" customHeight="1" x14ac:dyDescent="0.3">
      <c r="A220" s="142" t="s">
        <v>325</v>
      </c>
      <c r="B220" s="142" t="s">
        <v>326</v>
      </c>
      <c r="C220" s="166"/>
      <c r="D220" s="6" t="s">
        <v>325</v>
      </c>
      <c r="E220" s="6" t="s">
        <v>365</v>
      </c>
      <c r="F220" s="140" t="s">
        <v>569</v>
      </c>
      <c r="G220" s="194" t="s">
        <v>703</v>
      </c>
      <c r="H220" s="30"/>
      <c r="I220" s="173" t="s">
        <v>327</v>
      </c>
      <c r="J220" s="40"/>
      <c r="K220" s="163"/>
      <c r="L220" s="6" t="s">
        <v>328</v>
      </c>
      <c r="M220" s="173" t="s">
        <v>329</v>
      </c>
      <c r="N220" s="189" t="s">
        <v>1001</v>
      </c>
    </row>
    <row r="221" spans="1:14" ht="12.75" customHeight="1" x14ac:dyDescent="0.3">
      <c r="A221" s="204" t="s">
        <v>120</v>
      </c>
      <c r="B221" s="298" t="s">
        <v>1000</v>
      </c>
      <c r="C221" s="299"/>
      <c r="D221" s="153" t="s">
        <v>120</v>
      </c>
      <c r="E221" s="153" t="s">
        <v>121</v>
      </c>
      <c r="F221" s="140" t="s">
        <v>784</v>
      </c>
      <c r="G221" s="194" t="s">
        <v>703</v>
      </c>
      <c r="H221" s="30"/>
      <c r="I221" s="173" t="s">
        <v>122</v>
      </c>
      <c r="J221" s="173"/>
      <c r="K221" s="17" t="s">
        <v>123</v>
      </c>
      <c r="L221" s="38" t="s">
        <v>124</v>
      </c>
      <c r="M221" s="173" t="s">
        <v>125</v>
      </c>
      <c r="N221" s="189" t="s">
        <v>1026</v>
      </c>
    </row>
    <row r="222" spans="1:14" ht="12.75" customHeight="1" x14ac:dyDescent="0.3">
      <c r="A222" s="161" t="s">
        <v>523</v>
      </c>
      <c r="B222" s="300" t="s">
        <v>524</v>
      </c>
      <c r="C222" s="301"/>
      <c r="D222" s="9"/>
      <c r="E222" s="9"/>
      <c r="F222" s="162"/>
      <c r="G222" s="157" t="s">
        <v>703</v>
      </c>
      <c r="H222" s="11"/>
      <c r="I222" s="9"/>
      <c r="J222" s="40"/>
      <c r="K222" s="163"/>
      <c r="L222" s="9"/>
      <c r="M222" s="9"/>
      <c r="N222" s="189" t="s">
        <v>984</v>
      </c>
    </row>
    <row r="223" spans="1:14" ht="12.75" customHeight="1" x14ac:dyDescent="0.3">
      <c r="A223" s="167" t="s">
        <v>127</v>
      </c>
      <c r="B223" s="196" t="s">
        <v>1024</v>
      </c>
      <c r="C223" s="197"/>
      <c r="D223" s="199" t="s">
        <v>127</v>
      </c>
      <c r="E223" s="199" t="s">
        <v>128</v>
      </c>
      <c r="F223" s="140" t="s">
        <v>569</v>
      </c>
      <c r="G223" s="157" t="s">
        <v>703</v>
      </c>
      <c r="H223" s="11"/>
      <c r="I223" s="173" t="s">
        <v>129</v>
      </c>
      <c r="J223" s="173"/>
      <c r="K223" s="30" t="s">
        <v>442</v>
      </c>
      <c r="L223" s="38" t="s">
        <v>350</v>
      </c>
      <c r="M223" s="173" t="s">
        <v>130</v>
      </c>
      <c r="N223" s="189" t="s">
        <v>1025</v>
      </c>
    </row>
    <row r="224" spans="1:14" ht="12.75" customHeight="1" x14ac:dyDescent="0.3">
      <c r="A224" s="142" t="s">
        <v>572</v>
      </c>
      <c r="B224" s="288" t="s">
        <v>573</v>
      </c>
      <c r="C224" s="289"/>
      <c r="D224" s="9"/>
      <c r="E224" s="9"/>
      <c r="F224" s="162"/>
      <c r="G224" s="157" t="s">
        <v>703</v>
      </c>
      <c r="H224" s="11"/>
      <c r="I224" s="9"/>
      <c r="J224" s="40"/>
      <c r="K224" s="163"/>
      <c r="L224" s="9"/>
      <c r="M224" s="9"/>
      <c r="N224" s="189" t="s">
        <v>985</v>
      </c>
    </row>
    <row r="225" spans="1:14" ht="12.75" customHeight="1" x14ac:dyDescent="0.3">
      <c r="A225" s="142" t="s">
        <v>418</v>
      </c>
      <c r="B225" s="179" t="s">
        <v>419</v>
      </c>
      <c r="C225" s="180"/>
      <c r="D225" s="198" t="s">
        <v>418</v>
      </c>
      <c r="E225" s="9" t="s">
        <v>420</v>
      </c>
      <c r="F225" s="140" t="s">
        <v>569</v>
      </c>
      <c r="G225" s="11" t="s">
        <v>703</v>
      </c>
      <c r="H225" s="11"/>
      <c r="I225" s="173" t="s">
        <v>421</v>
      </c>
      <c r="J225" s="173"/>
      <c r="K225" s="30" t="s">
        <v>444</v>
      </c>
      <c r="L225" s="38" t="s">
        <v>422</v>
      </c>
      <c r="M225" s="173" t="s">
        <v>184</v>
      </c>
      <c r="N225" s="189" t="s">
        <v>917</v>
      </c>
    </row>
    <row r="226" spans="1:14" ht="12.75" customHeight="1" x14ac:dyDescent="0.3">
      <c r="A226" s="164" t="s">
        <v>157</v>
      </c>
      <c r="B226" s="164" t="s">
        <v>545</v>
      </c>
      <c r="C226" s="165"/>
      <c r="D226" s="40" t="s">
        <v>157</v>
      </c>
      <c r="E226" s="6" t="s">
        <v>158</v>
      </c>
      <c r="F226" s="140" t="s">
        <v>784</v>
      </c>
      <c r="G226" s="145" t="s">
        <v>703</v>
      </c>
      <c r="H226" s="173"/>
      <c r="I226" s="173" t="s">
        <v>159</v>
      </c>
      <c r="J226" s="173"/>
      <c r="K226" s="19"/>
      <c r="L226" s="6" t="s">
        <v>221</v>
      </c>
      <c r="M226" s="173" t="s">
        <v>160</v>
      </c>
      <c r="N226" s="189" t="s">
        <v>986</v>
      </c>
    </row>
    <row r="227" spans="1:14" ht="12.75" customHeight="1" x14ac:dyDescent="0.3">
      <c r="A227" s="161" t="s">
        <v>65</v>
      </c>
      <c r="B227" s="161" t="s">
        <v>531</v>
      </c>
      <c r="C227" s="160"/>
      <c r="D227" s="6" t="s">
        <v>65</v>
      </c>
      <c r="E227" s="6" t="s">
        <v>66</v>
      </c>
      <c r="F227" s="140" t="s">
        <v>784</v>
      </c>
      <c r="G227" s="145" t="s">
        <v>703</v>
      </c>
      <c r="H227" s="173"/>
      <c r="I227" s="173"/>
      <c r="J227" s="173" t="s">
        <v>749</v>
      </c>
      <c r="K227" s="30" t="s">
        <v>369</v>
      </c>
      <c r="L227" s="6" t="s">
        <v>625</v>
      </c>
      <c r="M227" s="173" t="s">
        <v>67</v>
      </c>
      <c r="N227" s="189" t="s">
        <v>987</v>
      </c>
    </row>
    <row r="228" spans="1:14" ht="12.75" customHeight="1" x14ac:dyDescent="0.3">
      <c r="A228" s="161" t="s">
        <v>520</v>
      </c>
      <c r="B228" s="161" t="s">
        <v>521</v>
      </c>
      <c r="C228" s="160"/>
      <c r="D228" s="6" t="s">
        <v>54</v>
      </c>
      <c r="E228" s="6" t="s">
        <v>55</v>
      </c>
      <c r="F228" s="140" t="s">
        <v>784</v>
      </c>
      <c r="G228" s="145" t="s">
        <v>703</v>
      </c>
      <c r="H228" s="173"/>
      <c r="I228" s="173" t="s">
        <v>57</v>
      </c>
      <c r="J228" s="173"/>
      <c r="K228" s="30" t="s">
        <v>465</v>
      </c>
      <c r="L228" s="6" t="s">
        <v>222</v>
      </c>
      <c r="M228" s="173" t="s">
        <v>58</v>
      </c>
      <c r="N228" s="189" t="s">
        <v>988</v>
      </c>
    </row>
    <row r="229" spans="1:14" ht="12.75" customHeight="1" x14ac:dyDescent="0.3">
      <c r="A229" s="164" t="s">
        <v>543</v>
      </c>
      <c r="B229" s="164" t="s">
        <v>544</v>
      </c>
      <c r="C229" s="165"/>
      <c r="D229" s="38" t="s">
        <v>543</v>
      </c>
      <c r="E229" s="6" t="s">
        <v>563</v>
      </c>
      <c r="F229" s="140" t="s">
        <v>569</v>
      </c>
      <c r="G229" s="145" t="s">
        <v>703</v>
      </c>
      <c r="H229" s="173"/>
      <c r="I229" s="173" t="s">
        <v>564</v>
      </c>
      <c r="J229" s="173"/>
      <c r="K229" s="38"/>
      <c r="L229" s="35" t="s">
        <v>565</v>
      </c>
      <c r="M229" s="173" t="s">
        <v>566</v>
      </c>
      <c r="N229" s="189" t="s">
        <v>990</v>
      </c>
    </row>
    <row r="230" spans="1:14" ht="12.75" customHeight="1" x14ac:dyDescent="0.3">
      <c r="A230" s="164" t="s">
        <v>59</v>
      </c>
      <c r="B230" s="164" t="s">
        <v>541</v>
      </c>
      <c r="C230" s="160"/>
      <c r="D230" s="6" t="s">
        <v>59</v>
      </c>
      <c r="E230" s="6" t="s">
        <v>542</v>
      </c>
      <c r="F230" s="140" t="s">
        <v>569</v>
      </c>
      <c r="G230" s="145" t="s">
        <v>703</v>
      </c>
      <c r="H230" s="173"/>
      <c r="I230" s="173" t="s">
        <v>61</v>
      </c>
      <c r="J230" s="173"/>
      <c r="K230" s="30" t="s">
        <v>462</v>
      </c>
      <c r="L230" s="6" t="s">
        <v>62</v>
      </c>
      <c r="M230" s="173" t="s">
        <v>63</v>
      </c>
      <c r="N230" s="189" t="s">
        <v>989</v>
      </c>
    </row>
    <row r="231" spans="1:14" ht="12.75" customHeight="1" x14ac:dyDescent="0.3">
      <c r="A231" s="161" t="s">
        <v>533</v>
      </c>
      <c r="B231" s="161" t="s">
        <v>534</v>
      </c>
      <c r="C231" s="160"/>
      <c r="D231" s="181" t="s">
        <v>533</v>
      </c>
      <c r="E231" s="6" t="s">
        <v>556</v>
      </c>
      <c r="F231" s="140" t="s">
        <v>569</v>
      </c>
      <c r="G231" s="145" t="s">
        <v>703</v>
      </c>
      <c r="H231" s="173"/>
      <c r="I231" s="173" t="s">
        <v>557</v>
      </c>
      <c r="J231" s="173"/>
      <c r="K231" s="45"/>
      <c r="L231" s="6" t="s">
        <v>558</v>
      </c>
      <c r="M231" s="173" t="s">
        <v>559</v>
      </c>
      <c r="N231" s="214" t="s">
        <v>991</v>
      </c>
    </row>
    <row r="232" spans="1:14" ht="12.75" customHeight="1" x14ac:dyDescent="0.3">
      <c r="A232" s="6" t="s">
        <v>93</v>
      </c>
      <c r="B232" s="6" t="s">
        <v>261</v>
      </c>
      <c r="C232" s="160"/>
      <c r="D232" s="153" t="s">
        <v>93</v>
      </c>
      <c r="E232" s="153" t="s">
        <v>94</v>
      </c>
      <c r="F232" s="140" t="s">
        <v>569</v>
      </c>
      <c r="G232" s="145" t="s">
        <v>703</v>
      </c>
      <c r="H232" s="173"/>
      <c r="I232" s="173" t="s">
        <v>95</v>
      </c>
      <c r="J232" s="173"/>
      <c r="K232" s="202" t="s">
        <v>976</v>
      </c>
      <c r="L232" s="38" t="s">
        <v>396</v>
      </c>
      <c r="M232" s="173" t="s">
        <v>96</v>
      </c>
      <c r="N232" s="189" t="s">
        <v>992</v>
      </c>
    </row>
    <row r="233" spans="1:14" ht="12.75" customHeight="1" x14ac:dyDescent="0.3">
      <c r="A233" s="167" t="s">
        <v>180</v>
      </c>
      <c r="B233" s="167" t="s">
        <v>203</v>
      </c>
      <c r="C233" s="160"/>
      <c r="D233" s="6" t="s">
        <v>180</v>
      </c>
      <c r="E233" s="6" t="s">
        <v>181</v>
      </c>
      <c r="F233" s="140" t="s">
        <v>784</v>
      </c>
      <c r="G233" s="145" t="s">
        <v>703</v>
      </c>
      <c r="H233" s="173"/>
      <c r="I233" s="173" t="s">
        <v>745</v>
      </c>
      <c r="J233" s="173"/>
      <c r="K233" s="30" t="s">
        <v>260</v>
      </c>
      <c r="L233" s="6" t="s">
        <v>183</v>
      </c>
      <c r="M233" s="173" t="s">
        <v>184</v>
      </c>
      <c r="N233" s="189" t="s">
        <v>927</v>
      </c>
    </row>
    <row r="234" spans="1:14" ht="12.75" customHeight="1" x14ac:dyDescent="0.3">
      <c r="A234" s="167" t="s">
        <v>81</v>
      </c>
      <c r="B234" s="167" t="s">
        <v>82</v>
      </c>
      <c r="C234" s="160"/>
      <c r="D234" s="6" t="s">
        <v>81</v>
      </c>
      <c r="E234" s="6" t="s">
        <v>83</v>
      </c>
      <c r="F234" s="140" t="s">
        <v>569</v>
      </c>
      <c r="G234" s="145" t="s">
        <v>703</v>
      </c>
      <c r="H234" s="173"/>
      <c r="I234" s="173" t="s">
        <v>84</v>
      </c>
      <c r="J234" s="173"/>
      <c r="K234" s="17" t="s">
        <v>85</v>
      </c>
      <c r="L234" s="6" t="s">
        <v>393</v>
      </c>
      <c r="M234" s="173" t="s">
        <v>86</v>
      </c>
      <c r="N234" s="189" t="s">
        <v>993</v>
      </c>
    </row>
    <row r="235" spans="1:14" ht="12.75" customHeight="1" x14ac:dyDescent="0.3">
      <c r="A235" s="161" t="s">
        <v>525</v>
      </c>
      <c r="B235" s="161" t="s">
        <v>526</v>
      </c>
      <c r="C235" s="160"/>
      <c r="D235" s="9"/>
      <c r="E235" s="9"/>
      <c r="F235" s="162"/>
      <c r="G235" s="157" t="s">
        <v>703</v>
      </c>
      <c r="H235" s="11"/>
      <c r="I235" s="9"/>
      <c r="J235" s="40"/>
      <c r="K235" s="163"/>
      <c r="L235" s="9"/>
      <c r="M235" s="9"/>
      <c r="N235" s="189" t="s">
        <v>994</v>
      </c>
    </row>
    <row r="236" spans="1:14" ht="12.75" customHeight="1" x14ac:dyDescent="0.3">
      <c r="A236" s="167" t="s">
        <v>525</v>
      </c>
      <c r="B236" s="195" t="s">
        <v>929</v>
      </c>
      <c r="C236" s="160"/>
      <c r="D236" s="9"/>
      <c r="E236" s="9"/>
      <c r="F236" s="162"/>
      <c r="G236" s="11" t="s">
        <v>703</v>
      </c>
      <c r="H236" s="11"/>
      <c r="I236" s="9"/>
      <c r="J236" s="40"/>
      <c r="K236" s="163"/>
      <c r="L236" s="9"/>
      <c r="M236" s="9"/>
      <c r="N236" s="189" t="s">
        <v>930</v>
      </c>
    </row>
    <row r="237" spans="1:14" ht="12.75" customHeight="1" x14ac:dyDescent="0.3">
      <c r="A237" s="161" t="s">
        <v>527</v>
      </c>
      <c r="B237" s="161" t="s">
        <v>528</v>
      </c>
      <c r="C237" s="160"/>
      <c r="D237" s="40"/>
      <c r="E237" s="6"/>
      <c r="F237" s="140"/>
      <c r="G237" s="145" t="s">
        <v>703</v>
      </c>
      <c r="H237" s="173"/>
      <c r="I237" s="173"/>
      <c r="J237" s="173"/>
      <c r="K237" s="46"/>
      <c r="L237" s="6"/>
      <c r="M237" s="173"/>
      <c r="N237" s="189" t="s">
        <v>995</v>
      </c>
    </row>
    <row r="238" spans="1:14" ht="12.75" customHeight="1" x14ac:dyDescent="0.3">
      <c r="A238" s="40" t="s">
        <v>527</v>
      </c>
      <c r="B238" s="6" t="s">
        <v>31</v>
      </c>
      <c r="C238" s="160"/>
      <c r="D238" s="40"/>
      <c r="E238" s="6"/>
      <c r="F238" s="140"/>
      <c r="G238" s="145" t="s">
        <v>703</v>
      </c>
      <c r="H238" s="173"/>
      <c r="I238" s="173"/>
      <c r="J238" s="173"/>
      <c r="K238" s="46"/>
      <c r="L238" s="6"/>
      <c r="M238" s="173"/>
      <c r="N238" s="214" t="s">
        <v>933</v>
      </c>
    </row>
    <row r="239" spans="1:14" ht="12.75" customHeight="1" x14ac:dyDescent="0.3">
      <c r="A239" s="40" t="s">
        <v>76</v>
      </c>
      <c r="B239" s="6" t="s">
        <v>77</v>
      </c>
      <c r="C239" s="160"/>
      <c r="D239" s="198" t="s">
        <v>76</v>
      </c>
      <c r="E239" s="6" t="s">
        <v>78</v>
      </c>
      <c r="F239" s="140" t="s">
        <v>569</v>
      </c>
      <c r="G239" s="145" t="s">
        <v>703</v>
      </c>
      <c r="H239" s="173"/>
      <c r="I239" s="173" t="s">
        <v>79</v>
      </c>
      <c r="J239" s="173"/>
      <c r="K239" s="46"/>
      <c r="L239" s="6" t="s">
        <v>80</v>
      </c>
      <c r="M239" s="173" t="s">
        <v>74</v>
      </c>
      <c r="N239" s="189" t="s">
        <v>938</v>
      </c>
    </row>
    <row r="240" spans="1:14" ht="12.75" customHeight="1" x14ac:dyDescent="0.3">
      <c r="A240" s="164" t="s">
        <v>538</v>
      </c>
      <c r="B240" s="161" t="s">
        <v>537</v>
      </c>
      <c r="C240" s="160"/>
      <c r="D240" s="38" t="s">
        <v>538</v>
      </c>
      <c r="E240" s="6" t="s">
        <v>552</v>
      </c>
      <c r="F240" s="140" t="s">
        <v>569</v>
      </c>
      <c r="G240" s="145" t="s">
        <v>703</v>
      </c>
      <c r="H240" s="173"/>
      <c r="I240" s="173" t="s">
        <v>553</v>
      </c>
      <c r="J240" s="173"/>
      <c r="K240" s="44"/>
      <c r="L240" s="6" t="s">
        <v>554</v>
      </c>
      <c r="M240" s="173" t="s">
        <v>555</v>
      </c>
      <c r="N240" s="189" t="s">
        <v>996</v>
      </c>
    </row>
    <row r="241" spans="1:14" ht="12.75" customHeight="1" x14ac:dyDescent="0.3">
      <c r="A241" s="161" t="s">
        <v>535</v>
      </c>
      <c r="B241" s="161" t="s">
        <v>536</v>
      </c>
      <c r="C241" s="160"/>
      <c r="D241" s="9" t="s">
        <v>535</v>
      </c>
      <c r="E241" s="6" t="s">
        <v>561</v>
      </c>
      <c r="F241" s="140" t="s">
        <v>569</v>
      </c>
      <c r="G241" s="145" t="s">
        <v>703</v>
      </c>
      <c r="H241" s="173"/>
      <c r="I241" s="173" t="s">
        <v>562</v>
      </c>
      <c r="J241" s="173"/>
      <c r="K241" s="163"/>
      <c r="L241" s="6" t="s">
        <v>550</v>
      </c>
      <c r="M241" s="173" t="s">
        <v>551</v>
      </c>
      <c r="N241" s="189" t="s">
        <v>997</v>
      </c>
    </row>
    <row r="242" spans="1:14" ht="12.75" customHeight="1" x14ac:dyDescent="0.3">
      <c r="A242" s="167" t="s">
        <v>274</v>
      </c>
      <c r="B242" s="167" t="s">
        <v>931</v>
      </c>
      <c r="C242" s="160"/>
      <c r="D242" s="199" t="s">
        <v>274</v>
      </c>
      <c r="E242" s="153" t="s">
        <v>276</v>
      </c>
      <c r="F242" s="140" t="s">
        <v>569</v>
      </c>
      <c r="G242" s="145" t="s">
        <v>703</v>
      </c>
      <c r="H242" s="173"/>
      <c r="I242" s="173" t="s">
        <v>277</v>
      </c>
      <c r="J242" s="173"/>
      <c r="K242" s="201"/>
      <c r="L242" s="38" t="s">
        <v>395</v>
      </c>
      <c r="M242" s="173" t="s">
        <v>278</v>
      </c>
      <c r="N242" s="189" t="s">
        <v>916</v>
      </c>
    </row>
    <row r="243" spans="1:14" ht="12.75" customHeight="1" x14ac:dyDescent="0.3">
      <c r="A243" s="6" t="s">
        <v>400</v>
      </c>
      <c r="B243" s="6" t="s">
        <v>401</v>
      </c>
      <c r="C243" s="166"/>
      <c r="D243" s="153" t="s">
        <v>400</v>
      </c>
      <c r="E243" s="153" t="s">
        <v>868</v>
      </c>
      <c r="F243" s="140" t="s">
        <v>569</v>
      </c>
      <c r="G243" s="194" t="s">
        <v>703</v>
      </c>
      <c r="H243" s="30"/>
      <c r="I243" s="173"/>
      <c r="J243" s="40"/>
      <c r="K243" s="163"/>
      <c r="L243" s="153" t="s">
        <v>869</v>
      </c>
      <c r="M243" s="145" t="s">
        <v>402</v>
      </c>
      <c r="N243" s="189" t="s">
        <v>998</v>
      </c>
    </row>
    <row r="244" spans="1:14" ht="12.75" customHeight="1" x14ac:dyDescent="0.3">
      <c r="A244" s="142" t="s">
        <v>366</v>
      </c>
      <c r="B244" s="142" t="s">
        <v>367</v>
      </c>
      <c r="C244" s="143"/>
      <c r="D244" s="20" t="s">
        <v>366</v>
      </c>
      <c r="E244" s="6" t="s">
        <v>694</v>
      </c>
      <c r="F244" s="140" t="s">
        <v>695</v>
      </c>
      <c r="G244" s="157" t="s">
        <v>703</v>
      </c>
      <c r="I244" s="5" t="s">
        <v>696</v>
      </c>
      <c r="K244" s="201"/>
      <c r="L244" s="5" t="s">
        <v>697</v>
      </c>
      <c r="M244" s="5" t="s">
        <v>698</v>
      </c>
      <c r="N244" s="189" t="s">
        <v>999</v>
      </c>
    </row>
    <row r="245" spans="1:14" ht="12.75" customHeight="1" x14ac:dyDescent="0.3">
      <c r="A245" s="42"/>
    </row>
    <row r="246" spans="1:14" ht="12.75" customHeight="1" x14ac:dyDescent="0.3">
      <c r="A246" s="42"/>
    </row>
    <row r="247" spans="1:14" ht="12.75" customHeight="1" x14ac:dyDescent="0.3">
      <c r="A247" s="42"/>
    </row>
    <row r="248" spans="1:14" ht="12.75" customHeight="1" x14ac:dyDescent="0.3">
      <c r="A248" s="42"/>
    </row>
    <row r="249" spans="1:14" ht="12.75" customHeight="1" x14ac:dyDescent="0.3">
      <c r="A249" s="42"/>
    </row>
    <row r="250" spans="1:14" ht="12.75" customHeight="1" x14ac:dyDescent="0.3">
      <c r="A250" s="42"/>
    </row>
    <row r="251" spans="1:14" ht="12.75" customHeight="1" x14ac:dyDescent="0.3">
      <c r="A251" s="42"/>
    </row>
    <row r="252" spans="1:14" ht="12.75" customHeight="1" x14ac:dyDescent="0.3">
      <c r="A252" s="42"/>
    </row>
    <row r="253" spans="1:14" ht="12.75" customHeight="1" x14ac:dyDescent="0.3">
      <c r="A253" s="42"/>
    </row>
    <row r="254" spans="1:14" ht="12.75" customHeight="1" x14ac:dyDescent="0.3">
      <c r="A254" s="42"/>
    </row>
    <row r="255" spans="1:14" ht="12.75" customHeight="1" x14ac:dyDescent="0.3">
      <c r="A255" s="42"/>
    </row>
    <row r="256" spans="1:14" ht="12.75" customHeight="1" x14ac:dyDescent="0.3">
      <c r="A256" s="42"/>
    </row>
    <row r="257" spans="1:1" ht="12.75" customHeight="1" x14ac:dyDescent="0.3">
      <c r="A257" s="42"/>
    </row>
    <row r="258" spans="1:1" ht="12.75" customHeight="1" x14ac:dyDescent="0.3">
      <c r="A258" s="42"/>
    </row>
    <row r="259" spans="1:1" ht="12.75" customHeight="1" x14ac:dyDescent="0.3">
      <c r="A259" s="42"/>
    </row>
    <row r="260" spans="1:1" ht="12.75" customHeight="1" x14ac:dyDescent="0.3">
      <c r="A260" s="42"/>
    </row>
    <row r="261" spans="1:1" ht="12.75" customHeight="1" x14ac:dyDescent="0.3">
      <c r="A261" s="42"/>
    </row>
    <row r="262" spans="1:1" ht="12.75" customHeight="1" x14ac:dyDescent="0.3">
      <c r="A262" s="42"/>
    </row>
    <row r="263" spans="1:1" ht="12.75" customHeight="1" x14ac:dyDescent="0.3">
      <c r="A263" s="42"/>
    </row>
    <row r="264" spans="1:1" ht="12.75" customHeight="1" x14ac:dyDescent="0.3">
      <c r="A264" s="42"/>
    </row>
    <row r="265" spans="1:1" ht="12.75" customHeight="1" x14ac:dyDescent="0.3">
      <c r="A265" s="42"/>
    </row>
    <row r="266" spans="1:1" ht="12.75" customHeight="1" x14ac:dyDescent="0.3">
      <c r="A266" s="42"/>
    </row>
    <row r="267" spans="1:1" ht="12.75" customHeight="1" x14ac:dyDescent="0.3">
      <c r="A267" s="42"/>
    </row>
    <row r="268" spans="1:1" ht="12.75" customHeight="1" x14ac:dyDescent="0.3">
      <c r="A268" s="42"/>
    </row>
    <row r="269" spans="1:1" ht="12.75" customHeight="1" x14ac:dyDescent="0.3">
      <c r="A269" s="42"/>
    </row>
    <row r="270" spans="1:1" ht="12.75" customHeight="1" x14ac:dyDescent="0.3">
      <c r="A270" s="42"/>
    </row>
  </sheetData>
  <autoFilter ref="A3:V244"/>
  <mergeCells count="30">
    <mergeCell ref="N208:N209"/>
    <mergeCell ref="B224:C224"/>
    <mergeCell ref="D208:F208"/>
    <mergeCell ref="B210:C210"/>
    <mergeCell ref="A208:C208"/>
    <mergeCell ref="B209:C209"/>
    <mergeCell ref="B221:C221"/>
    <mergeCell ref="B222:C222"/>
    <mergeCell ref="B211:C211"/>
    <mergeCell ref="B212:C212"/>
    <mergeCell ref="B213:C213"/>
    <mergeCell ref="M208:M209"/>
    <mergeCell ref="B4:C4"/>
    <mergeCell ref="D4:F4"/>
    <mergeCell ref="F1:I1"/>
    <mergeCell ref="A181:C181"/>
    <mergeCell ref="B185:M185"/>
    <mergeCell ref="H175:H176"/>
    <mergeCell ref="I178:K178"/>
    <mergeCell ref="I175:K176"/>
    <mergeCell ref="E175:F175"/>
    <mergeCell ref="E176:F176"/>
    <mergeCell ref="E177:F177"/>
    <mergeCell ref="C175:D177"/>
    <mergeCell ref="C178:G178"/>
    <mergeCell ref="B187:M187"/>
    <mergeCell ref="K182:K183"/>
    <mergeCell ref="B31:C31"/>
    <mergeCell ref="B186:M186"/>
    <mergeCell ref="D31:F31"/>
  </mergeCells>
  <phoneticPr fontId="6" type="noConversion"/>
  <hyperlinks>
    <hyperlink ref="K40" r:id="rId1" tooltip="mailto:azacheea@yahoo.com" display="mailto:azacheea@yahoo.com"/>
    <hyperlink ref="K42" r:id="rId2" tooltip="mailto:yvonneandcarl1@yahoo.ca" display="mailto:yvonneandcarl1@yahoo.ca"/>
    <hyperlink ref="K56" r:id="rId3"/>
    <hyperlink ref="K77" r:id="rId4" tooltip="mailto:wayne.ferrell@sympatico.ca" display="mailto:wayne.ferrell@sympatico.ca"/>
    <hyperlink ref="K78" r:id="rId5" tooltip="mailto:cyril.fleming@sympatico.ca" display="mailto:cyril.fleming@sympatico.ca"/>
    <hyperlink ref="K93" r:id="rId6"/>
    <hyperlink ref="K110" r:id="rId7" tooltip="mailto:rlmagtoto@aol.com" display="mailto:rlmagtoto@aol.com"/>
    <hyperlink ref="K138" r:id="rId8" tooltip="mailto:bruce.peterson@rogers.com" display="mailto:bruce.peterson@rogers.com"/>
    <hyperlink ref="K154" r:id="rId9"/>
    <hyperlink ref="K155" r:id="rId10" tooltip="mailto:ron@sequeira.com" display="mailto:ron@sequeira.com"/>
    <hyperlink ref="K159" r:id="rId11"/>
    <hyperlink ref="K168" r:id="rId12" tooltip="mailto:mvalentine@rogers.com" display="mailto:mvalentine@rogers.com"/>
    <hyperlink ref="K182" r:id="rId13"/>
    <hyperlink ref="K102" r:id="rId14"/>
    <hyperlink ref="K91" r:id="rId15"/>
    <hyperlink ref="K55" r:id="rId16"/>
    <hyperlink ref="K165" r:id="rId17"/>
    <hyperlink ref="K182:K183" r:id="rId18" tooltip="mailto:stateoffice@osc-koc.com" display="stateoffice@ontariokofc.ca"/>
    <hyperlink ref="K117" r:id="rId19"/>
    <hyperlink ref="K84" r:id="rId20"/>
    <hyperlink ref="K149" r:id="rId21"/>
    <hyperlink ref="K123" r:id="rId22"/>
    <hyperlink ref="K92" r:id="rId23"/>
    <hyperlink ref="K156" r:id="rId24"/>
    <hyperlink ref="K164" r:id="rId25"/>
    <hyperlink ref="K101" r:id="rId26"/>
    <hyperlink ref="K131" r:id="rId27"/>
    <hyperlink ref="K135" r:id="rId28"/>
    <hyperlink ref="K120" r:id="rId29"/>
    <hyperlink ref="K89" r:id="rId30"/>
    <hyperlink ref="K146" r:id="rId31"/>
    <hyperlink ref="K170" r:id="rId32"/>
    <hyperlink ref="K8" r:id="rId33"/>
    <hyperlink ref="K67" r:id="rId34"/>
    <hyperlink ref="K70" r:id="rId35"/>
    <hyperlink ref="K106" r:id="rId36"/>
    <hyperlink ref="K130" r:id="rId37"/>
    <hyperlink ref="K112" r:id="rId38"/>
    <hyperlink ref="K111" r:id="rId39"/>
    <hyperlink ref="K147" r:id="rId40"/>
    <hyperlink ref="K76" r:id="rId41"/>
    <hyperlink ref="K169" r:id="rId42"/>
    <hyperlink ref="K153" r:id="rId43"/>
    <hyperlink ref="K145" r:id="rId44"/>
    <hyperlink ref="K109" r:id="rId45"/>
    <hyperlink ref="K228" r:id="rId46"/>
    <hyperlink ref="K227" r:id="rId47"/>
    <hyperlink ref="K230" r:id="rId48"/>
    <hyperlink ref="K162" r:id="rId49"/>
    <hyperlink ref="K62" r:id="rId50"/>
    <hyperlink ref="K75" r:id="rId51"/>
    <hyperlink ref="K72" r:id="rId52"/>
    <hyperlink ref="K134" r:id="rId53"/>
    <hyperlink ref="K143" r:id="rId54"/>
    <hyperlink ref="K63" r:id="rId55"/>
    <hyperlink ref="K5" r:id="rId56"/>
    <hyperlink ref="K11" r:id="rId57" tooltip="mailto:acabri@rogers.com" display="mailto:acabri@rogers.com"/>
    <hyperlink ref="K27" r:id="rId58"/>
    <hyperlink ref="K10" r:id="rId59"/>
    <hyperlink ref="K152" r:id="rId60"/>
    <hyperlink ref="K6" r:id="rId61"/>
    <hyperlink ref="K144" r:id="rId62"/>
    <hyperlink ref="K160" r:id="rId63"/>
    <hyperlink ref="K71" r:id="rId64"/>
    <hyperlink ref="K119" r:id="rId65"/>
    <hyperlink ref="K64" r:id="rId66"/>
    <hyperlink ref="K171" r:id="rId67"/>
    <hyperlink ref="K166" r:id="rId68"/>
    <hyperlink ref="K65" r:id="rId69"/>
    <hyperlink ref="K69" r:id="rId70"/>
    <hyperlink ref="K61" r:id="rId71"/>
    <hyperlink ref="K163" r:id="rId72"/>
    <hyperlink ref="K90" r:id="rId73"/>
    <hyperlink ref="K86" r:id="rId74"/>
    <hyperlink ref="K87" r:id="rId75"/>
    <hyperlink ref="K114" r:id="rId76"/>
    <hyperlink ref="K104" r:id="rId77"/>
    <hyperlink ref="K98" r:id="rId78"/>
    <hyperlink ref="K233" r:id="rId79"/>
    <hyperlink ref="K14" r:id="rId80"/>
    <hyperlink ref="K127" r:id="rId81"/>
    <hyperlink ref="K34" r:id="rId82"/>
    <hyperlink ref="K85" r:id="rId83"/>
    <hyperlink ref="K49" r:id="rId84"/>
    <hyperlink ref="K128" r:id="rId85"/>
    <hyperlink ref="K234" r:id="rId86" tooltip="mailto:neilmshevlen@sympatico.ca" display="mailto:neilmshevlen@sympatico.ca"/>
    <hyperlink ref="K103" r:id="rId87"/>
    <hyperlink ref="K173" r:id="rId88"/>
    <hyperlink ref="K51" r:id="rId89"/>
    <hyperlink ref="K100" r:id="rId90"/>
    <hyperlink ref="K97" r:id="rId91"/>
    <hyperlink ref="K88" r:id="rId92"/>
    <hyperlink ref="K148" r:id="rId93"/>
    <hyperlink ref="K150" r:id="rId94"/>
    <hyperlink ref="K137" r:id="rId95"/>
    <hyperlink ref="K214" r:id="rId96" tooltip="mailto:acabri@rogers.com" display="mailto:acabri@rogers.com"/>
    <hyperlink ref="K13" r:id="rId97"/>
    <hyperlink ref="K80" r:id="rId98"/>
    <hyperlink ref="K167" r:id="rId99"/>
    <hyperlink ref="K9" r:id="rId100"/>
    <hyperlink ref="K41" r:id="rId101"/>
    <hyperlink ref="K33" r:id="rId102"/>
    <hyperlink ref="K132" r:id="rId103"/>
    <hyperlink ref="K48" r:id="rId104"/>
    <hyperlink ref="K81" r:id="rId105"/>
    <hyperlink ref="K211" r:id="rId106"/>
    <hyperlink ref="K225" r:id="rId107"/>
    <hyperlink ref="K215" r:id="rId108"/>
    <hyperlink ref="K16" r:id="rId109"/>
    <hyperlink ref="K7" r:id="rId110"/>
    <hyperlink ref="K21" r:id="rId111" display="richard.noronha@gmail.com"/>
    <hyperlink ref="K18" r:id="rId112"/>
    <hyperlink ref="K17" r:id="rId113"/>
    <hyperlink ref="K19" r:id="rId114"/>
    <hyperlink ref="K129" r:id="rId115"/>
    <hyperlink ref="K24" r:id="rId116"/>
    <hyperlink ref="K157" r:id="rId117"/>
    <hyperlink ref="K79" r:id="rId118"/>
    <hyperlink ref="K125" r:id="rId119"/>
    <hyperlink ref="K161" r:id="rId120"/>
    <hyperlink ref="K232" r:id="rId121"/>
    <hyperlink ref="K221" r:id="rId122" tooltip="mailto:cyril.fleming@sympatico.ca" display="mailto:cyril.fleming@sympatico.ca"/>
    <hyperlink ref="K22" r:id="rId123" tooltip="mailto:acabri@rogers.com" display="mailto:acabri@rogers.com"/>
    <hyperlink ref="K25" r:id="rId124"/>
    <hyperlink ref="K26" r:id="rId125"/>
    <hyperlink ref="K107" r:id="rId126"/>
    <hyperlink ref="K105" r:id="rId127"/>
    <hyperlink ref="K223" r:id="rId128"/>
    <hyperlink ref="K139" r:id="rId129"/>
    <hyperlink ref="K37" r:id="rId130"/>
    <hyperlink ref="K115" r:id="rId131"/>
    <hyperlink ref="K44" r:id="rId132"/>
    <hyperlink ref="K45" r:id="rId133"/>
    <hyperlink ref="K47" r:id="rId134"/>
    <hyperlink ref="K73" r:id="rId135"/>
    <hyperlink ref="K32" r:id="rId136"/>
    <hyperlink ref="K38" r:id="rId137"/>
    <hyperlink ref="K140" r:id="rId138"/>
    <hyperlink ref="K39" r:id="rId139"/>
    <hyperlink ref="K46" r:id="rId140"/>
    <hyperlink ref="K50" r:id="rId141"/>
    <hyperlink ref="K83" r:id="rId142"/>
    <hyperlink ref="K66" r:id="rId143"/>
    <hyperlink ref="K172" r:id="rId144"/>
  </hyperlinks>
  <pageMargins left="0.17" right="0.12" top="0.52" bottom="0.43" header="0.35" footer="0.19"/>
  <pageSetup scale="64" fitToHeight="5" orientation="landscape" r:id="rId145"/>
  <headerFooter alignWithMargins="0">
    <oddFooter>&amp;LKnights of Columbus&amp;C&amp;P of &amp;N&amp;ROur Lady of Peace Council #8668</oddFooter>
  </headerFooter>
  <ignoredErrors>
    <ignoredError sqref="B43 B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Phone List</vt:lpstr>
      <vt:lpstr>'Phone List'!Print_Area</vt:lpstr>
      <vt:lpstr>'Phone List'!Print_Titles</vt:lpstr>
    </vt:vector>
  </TitlesOfParts>
  <Company>Strack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Strack</dc:creator>
  <cp:lastModifiedBy>Neil, Scott</cp:lastModifiedBy>
  <cp:lastPrinted>2020-02-27T22:29:51Z</cp:lastPrinted>
  <dcterms:created xsi:type="dcterms:W3CDTF">2005-10-16T14:42:43Z</dcterms:created>
  <dcterms:modified xsi:type="dcterms:W3CDTF">2020-02-28T11:42:48Z</dcterms:modified>
</cp:coreProperties>
</file>